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_asa\OneDrive\デスクトップ\"/>
    </mc:Choice>
  </mc:AlternateContent>
  <xr:revisionPtr revIDLastSave="0" documentId="13_ncr:1_{5818D250-BEE8-48E0-A5E3-5977916E715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入力画面" sheetId="8" r:id="rId1"/>
    <sheet name="お支払いプラン" sheetId="9" r:id="rId2"/>
    <sheet name="リスト" sheetId="13" state="hidden" r:id="rId3"/>
  </sheets>
  <externalReferences>
    <externalReference r:id="rId4"/>
    <externalReference r:id="rId5"/>
  </externalReferences>
  <definedNames>
    <definedName name="_xlnm.Print_Area" localSheetId="1">お支払いプラン!$A$1:$S$34</definedName>
    <definedName name="_xlnm.Print_Area" localSheetId="0">入力画面!$A:$R</definedName>
    <definedName name="回数">リスト!$A$2:$A$26</definedName>
    <definedName name="実金３．７" localSheetId="1">[1]実金!#REF!</definedName>
    <definedName name="実金３．７">[2]実金!#REF!</definedName>
  </definedNames>
  <calcPr calcId="191029"/>
</workbook>
</file>

<file path=xl/calcChain.xml><?xml version="1.0" encoding="utf-8"?>
<calcChain xmlns="http://schemas.openxmlformats.org/spreadsheetml/2006/main">
  <c r="M31" i="9" l="1"/>
  <c r="M30" i="9"/>
  <c r="M29" i="9"/>
  <c r="L21" i="8"/>
  <c r="L11" i="8"/>
  <c r="E11" i="8"/>
  <c r="D14" i="9" s="1"/>
  <c r="E21" i="8"/>
  <c r="L22" i="9"/>
  <c r="L8" i="9"/>
  <c r="D8" i="9"/>
  <c r="B2" i="9"/>
  <c r="D22" i="9"/>
  <c r="L20" i="8"/>
  <c r="L26" i="8" s="1"/>
  <c r="E20" i="8"/>
  <c r="E26" i="8"/>
  <c r="I31" i="8"/>
  <c r="H16" i="9" s="1"/>
  <c r="P31" i="8"/>
  <c r="P16" i="9" s="1"/>
  <c r="D6" i="9"/>
  <c r="L6" i="9"/>
  <c r="D10" i="9"/>
  <c r="L10" i="9"/>
  <c r="D12" i="9"/>
  <c r="L12" i="9"/>
  <c r="D20" i="9"/>
  <c r="L20" i="9"/>
  <c r="C29" i="9"/>
  <c r="H22" i="9"/>
  <c r="E23" i="8" l="1"/>
  <c r="D24" i="9" s="1"/>
  <c r="L23" i="8"/>
  <c r="L25" i="8" s="1"/>
  <c r="L14" i="9"/>
  <c r="P22" i="9"/>
  <c r="E25" i="8" l="1"/>
  <c r="E27" i="8" s="1"/>
  <c r="L24" i="9"/>
  <c r="L26" i="9"/>
  <c r="L27" i="8"/>
  <c r="D26" i="9"/>
  <c r="E31" i="8" l="1"/>
  <c r="D16" i="9" s="1"/>
  <c r="L31" i="8"/>
  <c r="L16" i="9" s="1"/>
  <c r="L29" i="8" l="1"/>
  <c r="L18" i="9" s="1"/>
  <c r="E29" i="8"/>
  <c r="D18" i="9" s="1"/>
</calcChain>
</file>

<file path=xl/sharedStrings.xml><?xml version="1.0" encoding="utf-8"?>
<sst xmlns="http://schemas.openxmlformats.org/spreadsheetml/2006/main" count="61" uniqueCount="33">
  <si>
    <t>円</t>
    <rPh sb="0" eb="1">
      <t>エン</t>
    </rPh>
    <phoneticPr fontId="2"/>
  </si>
  <si>
    <t>頭金</t>
    <rPh sb="0" eb="1">
      <t>アタマ</t>
    </rPh>
    <rPh sb="1" eb="2">
      <t>キン</t>
    </rPh>
    <phoneticPr fontId="2"/>
  </si>
  <si>
    <t>クレジット元金</t>
    <rPh sb="5" eb="7">
      <t>ガンキン</t>
    </rPh>
    <phoneticPr fontId="2"/>
  </si>
  <si>
    <t>回</t>
    <rPh sb="0" eb="1">
      <t>カイ</t>
    </rPh>
    <phoneticPr fontId="2"/>
  </si>
  <si>
    <t>ボーナス加算額</t>
    <rPh sb="4" eb="6">
      <t>カサン</t>
    </rPh>
    <rPh sb="6" eb="7">
      <t>ガク</t>
    </rPh>
    <phoneticPr fontId="2"/>
  </si>
  <si>
    <t>ボーナス加算回数</t>
    <rPh sb="4" eb="6">
      <t>カサン</t>
    </rPh>
    <rPh sb="6" eb="8">
      <t>カイスウ</t>
    </rPh>
    <phoneticPr fontId="2"/>
  </si>
  <si>
    <t>アドオン率</t>
    <rPh sb="4" eb="5">
      <t>リツ</t>
    </rPh>
    <phoneticPr fontId="2"/>
  </si>
  <si>
    <t>分割払手数料</t>
    <rPh sb="0" eb="2">
      <t>ブンカツ</t>
    </rPh>
    <rPh sb="2" eb="3">
      <t>ハラ</t>
    </rPh>
    <rPh sb="3" eb="6">
      <t>テスウリョウ</t>
    </rPh>
    <phoneticPr fontId="2"/>
  </si>
  <si>
    <t>支払総額</t>
    <rPh sb="0" eb="2">
      <t>シハライ</t>
    </rPh>
    <rPh sb="2" eb="4">
      <t>ソウガク</t>
    </rPh>
    <phoneticPr fontId="2"/>
  </si>
  <si>
    <t>ボーナス加算額合計</t>
    <rPh sb="4" eb="7">
      <t>カサンガク</t>
    </rPh>
    <rPh sb="7" eb="9">
      <t>ゴウケイ</t>
    </rPh>
    <phoneticPr fontId="2"/>
  </si>
  <si>
    <t>ボーナス加算差引</t>
    <rPh sb="4" eb="6">
      <t>カサン</t>
    </rPh>
    <rPh sb="6" eb="8">
      <t>サシヒキ</t>
    </rPh>
    <phoneticPr fontId="2"/>
  </si>
  <si>
    <t>１回目支払額</t>
    <rPh sb="1" eb="3">
      <t>カイメ</t>
    </rPh>
    <rPh sb="3" eb="5">
      <t>シハライ</t>
    </rPh>
    <rPh sb="5" eb="6">
      <t>ガク</t>
    </rPh>
    <phoneticPr fontId="2"/>
  </si>
  <si>
    <t>２回目以降支払額</t>
    <rPh sb="1" eb="5">
      <t>カイメイコウ</t>
    </rPh>
    <rPh sb="5" eb="7">
      <t>シハライ</t>
    </rPh>
    <rPh sb="7" eb="8">
      <t>ガク</t>
    </rPh>
    <phoneticPr fontId="2"/>
  </si>
  <si>
    <t>％</t>
    <phoneticPr fontId="2"/>
  </si>
  <si>
    <t>×</t>
    <phoneticPr fontId="2"/>
  </si>
  <si>
    <t>※ボーナス加算額合計はクレジット元金の50%以内</t>
    <rPh sb="5" eb="8">
      <t>カサンガク</t>
    </rPh>
    <rPh sb="8" eb="10">
      <t>ゴウケイ</t>
    </rPh>
    <rPh sb="16" eb="18">
      <t>ガンキン</t>
    </rPh>
    <rPh sb="22" eb="24">
      <t>イナイ</t>
    </rPh>
    <phoneticPr fontId="2"/>
  </si>
  <si>
    <t>％</t>
    <phoneticPr fontId="2"/>
  </si>
  <si>
    <t>×</t>
    <phoneticPr fontId="2"/>
  </si>
  <si>
    <t>住　　　所</t>
    <phoneticPr fontId="2"/>
  </si>
  <si>
    <t>電話番号</t>
    <phoneticPr fontId="2"/>
  </si>
  <si>
    <t>回数</t>
    <rPh sb="0" eb="2">
      <t>カイスウ</t>
    </rPh>
    <phoneticPr fontId="2"/>
  </si>
  <si>
    <t>販売店/担当者</t>
    <rPh sb="0" eb="2">
      <t>ハンバイ</t>
    </rPh>
    <rPh sb="2" eb="3">
      <t>テン</t>
    </rPh>
    <rPh sb="4" eb="7">
      <t>タントウシャ</t>
    </rPh>
    <phoneticPr fontId="2"/>
  </si>
  <si>
    <r>
      <t>現金販売価格</t>
    </r>
    <r>
      <rPr>
        <sz val="8"/>
        <rFont val="HGPｺﾞｼｯｸE"/>
        <family val="3"/>
        <charset val="128"/>
      </rPr>
      <t>（税込）</t>
    </r>
    <rPh sb="0" eb="2">
      <t>ゲンキン</t>
    </rPh>
    <rPh sb="2" eb="4">
      <t>ハンバイ</t>
    </rPh>
    <rPh sb="4" eb="6">
      <t>カカク</t>
    </rPh>
    <rPh sb="7" eb="9">
      <t>ゼイコ</t>
    </rPh>
    <phoneticPr fontId="2"/>
  </si>
  <si>
    <r>
      <t>分割払手数料率</t>
    </r>
    <r>
      <rPr>
        <sz val="8"/>
        <rFont val="HGPｺﾞｼｯｸE"/>
        <family val="3"/>
        <charset val="128"/>
      </rPr>
      <t>（実質年率）</t>
    </r>
    <rPh sb="0" eb="2">
      <t>ブンカツ</t>
    </rPh>
    <rPh sb="2" eb="3">
      <t>バライ</t>
    </rPh>
    <rPh sb="3" eb="6">
      <t>テスウリョウ</t>
    </rPh>
    <rPh sb="6" eb="7">
      <t>リツ</t>
    </rPh>
    <rPh sb="8" eb="10">
      <t>ジッシツ</t>
    </rPh>
    <rPh sb="10" eb="12">
      <t>ネンリツ</t>
    </rPh>
    <phoneticPr fontId="2"/>
  </si>
  <si>
    <r>
      <t>支払回数</t>
    </r>
    <r>
      <rPr>
        <sz val="8"/>
        <rFont val="HGPｺﾞｼｯｸE"/>
        <family val="3"/>
        <charset val="128"/>
      </rPr>
      <t>（支払期間）</t>
    </r>
    <rPh sb="0" eb="2">
      <t>シハライ</t>
    </rPh>
    <rPh sb="2" eb="4">
      <t>カイスウ</t>
    </rPh>
    <rPh sb="5" eb="7">
      <t>シハライ</t>
    </rPh>
    <rPh sb="7" eb="9">
      <t>キカン</t>
    </rPh>
    <phoneticPr fontId="2"/>
  </si>
  <si>
    <r>
      <t>回</t>
    </r>
    <r>
      <rPr>
        <sz val="8"/>
        <rFont val="HGPｺﾞｼｯｸE"/>
        <family val="3"/>
        <charset val="128"/>
      </rPr>
      <t>（カ月）</t>
    </r>
    <rPh sb="0" eb="1">
      <t>カイ</t>
    </rPh>
    <rPh sb="3" eb="4">
      <t>ゲツ</t>
    </rPh>
    <phoneticPr fontId="2"/>
  </si>
  <si>
    <t>様</t>
    <rPh sb="0" eb="1">
      <t>サマ</t>
    </rPh>
    <phoneticPr fontId="2"/>
  </si>
  <si>
    <t>,000</t>
    <phoneticPr fontId="2"/>
  </si>
  <si>
    <t>大阪市住之江区新北島１－２－１　オスカードリーム１階</t>
    <rPh sb="0" eb="3">
      <t>オオサカシ</t>
    </rPh>
    <rPh sb="3" eb="7">
      <t>スミノエク</t>
    </rPh>
    <rPh sb="7" eb="10">
      <t>シンキタジマ</t>
    </rPh>
    <rPh sb="25" eb="26">
      <t>カイ</t>
    </rPh>
    <phoneticPr fontId="2"/>
  </si>
  <si>
    <t>(株)プロバイス</t>
    <rPh sb="0" eb="3">
      <t>カブ</t>
    </rPh>
    <phoneticPr fontId="2"/>
  </si>
  <si>
    <t>06-6115-1717</t>
    <phoneticPr fontId="2"/>
  </si>
  <si>
    <t>オリコリフォームローン
（96回から180回2.14％）</t>
    <phoneticPr fontId="2"/>
  </si>
  <si>
    <t>LIXILリフォームローン
（6回から84回まで2.2％）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</si>
</sst>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0.000000_ "/>
  </numFmts>
  <fonts count="2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PｺﾞｼｯｸE"/>
      <family val="3"/>
      <charset val="128"/>
    </font>
    <font>
      <sz val="14"/>
      <name val="HGPｺﾞｼｯｸE"/>
      <family val="3"/>
      <charset val="128"/>
    </font>
    <font>
      <sz val="12"/>
      <name val="HGPｺﾞｼｯｸE"/>
      <family val="3"/>
      <charset val="128"/>
    </font>
    <font>
      <sz val="9"/>
      <color indexed="10"/>
      <name val="HGPｺﾞｼｯｸE"/>
      <family val="3"/>
      <charset val="128"/>
    </font>
    <font>
      <sz val="9"/>
      <color indexed="10"/>
      <name val="ＭＳ Ｐゴシック"/>
      <family val="3"/>
      <charset val="128"/>
    </font>
    <font>
      <i/>
      <sz val="11"/>
      <name val="HGPｺﾞｼｯｸE"/>
      <family val="3"/>
      <charset val="128"/>
    </font>
    <font>
      <sz val="1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8.5"/>
      <name val="ＭＳ Ｐゴシック"/>
      <family val="3"/>
      <charset val="128"/>
    </font>
    <font>
      <sz val="8"/>
      <name val="ＭＳ Ｐゴシック"/>
      <family val="3"/>
      <charset val="128"/>
    </font>
    <font>
      <sz val="8"/>
      <name val="HGPｺﾞｼｯｸE"/>
      <family val="3"/>
      <charset val="128"/>
    </font>
    <font>
      <sz val="11"/>
      <name val="HG創英角ﾎﾟｯﾌﾟ体"/>
      <family val="3"/>
      <charset val="128"/>
    </font>
    <font>
      <b/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.5"/>
      <name val="HG創英角ﾎﾟｯﾌﾟ体"/>
      <family val="3"/>
      <charset val="128"/>
    </font>
    <font>
      <sz val="18"/>
      <name val="HGP創英角ﾎﾟｯﾌﾟ体"/>
      <family val="3"/>
      <charset val="128"/>
    </font>
    <font>
      <sz val="8"/>
      <color indexed="10"/>
      <name val="HGPｺﾞｼｯｸE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HGPｺﾞｼｯｸE"/>
      <family val="3"/>
      <charset val="128"/>
    </font>
    <font>
      <b/>
      <sz val="15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3"/>
      </left>
      <right style="medium">
        <color indexed="22"/>
      </right>
      <top style="medium">
        <color indexed="63"/>
      </top>
      <bottom style="medium">
        <color indexed="22"/>
      </bottom>
      <diagonal/>
    </border>
    <border>
      <left style="medium">
        <color indexed="22"/>
      </left>
      <right style="medium">
        <color indexed="63"/>
      </right>
      <top style="medium">
        <color indexed="22"/>
      </top>
      <bottom style="medium">
        <color indexed="63"/>
      </bottom>
      <diagonal/>
    </border>
    <border>
      <left/>
      <right/>
      <top style="thin">
        <color indexed="64"/>
      </top>
      <bottom/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22"/>
      </left>
      <right/>
      <top style="medium">
        <color indexed="22"/>
      </top>
      <bottom style="medium">
        <color indexed="63"/>
      </bottom>
      <diagonal/>
    </border>
    <border>
      <left/>
      <right style="medium">
        <color indexed="63"/>
      </right>
      <top style="medium">
        <color indexed="22"/>
      </top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 style="medium">
        <color indexed="63"/>
      </left>
      <right/>
      <top style="medium">
        <color indexed="63"/>
      </top>
      <bottom style="medium">
        <color indexed="22"/>
      </bottom>
      <diagonal/>
    </border>
    <border>
      <left/>
      <right style="medium">
        <color indexed="22"/>
      </right>
      <top style="medium">
        <color indexed="63"/>
      </top>
      <bottom style="medium">
        <color indexed="22"/>
      </bottom>
      <diagonal/>
    </border>
    <border>
      <left/>
      <right/>
      <top style="medium">
        <color indexed="63"/>
      </top>
      <bottom style="medium">
        <color indexed="22"/>
      </bottom>
      <diagonal/>
    </border>
    <border>
      <left/>
      <right style="medium">
        <color indexed="63"/>
      </right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</cellStyleXfs>
  <cellXfs count="116">
    <xf numFmtId="0" fontId="0" fillId="0" borderId="0" xfId="0">
      <alignment vertical="center"/>
    </xf>
    <xf numFmtId="0" fontId="9" fillId="0" borderId="0" xfId="0" applyFont="1">
      <alignment vertical="center"/>
    </xf>
    <xf numFmtId="176" fontId="10" fillId="0" borderId="0" xfId="0" applyNumberFormat="1" applyFont="1">
      <alignment vertical="center"/>
    </xf>
    <xf numFmtId="0" fontId="0" fillId="2" borderId="0" xfId="0" applyFill="1">
      <alignment vertical="center"/>
    </xf>
    <xf numFmtId="38" fontId="0" fillId="0" borderId="0" xfId="0" applyNumberFormat="1">
      <alignment vertical="center"/>
    </xf>
    <xf numFmtId="0" fontId="0" fillId="2" borderId="0" xfId="0" applyFill="1" applyAlignment="1">
      <alignment horizontal="center" vertical="center" shrinkToFit="1"/>
    </xf>
    <xf numFmtId="0" fontId="12" fillId="0" borderId="0" xfId="0" applyFont="1" applyAlignment="1">
      <alignment horizontal="center" vertical="center" wrapText="1"/>
    </xf>
    <xf numFmtId="0" fontId="0" fillId="2" borderId="0" xfId="0" applyFill="1" applyAlignment="1">
      <alignment vertical="center" shrinkToFit="1"/>
    </xf>
    <xf numFmtId="0" fontId="12" fillId="0" borderId="0" xfId="0" applyFont="1" applyAlignment="1">
      <alignment vertical="center" wrapText="1"/>
    </xf>
    <xf numFmtId="176" fontId="10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center" vertical="center" wrapText="1"/>
    </xf>
    <xf numFmtId="38" fontId="13" fillId="2" borderId="0" xfId="0" applyNumberFormat="1" applyFont="1" applyFill="1" applyAlignment="1">
      <alignment vertical="center" shrinkToFit="1"/>
    </xf>
    <xf numFmtId="0" fontId="9" fillId="2" borderId="0" xfId="0" applyFont="1" applyFill="1" applyAlignment="1">
      <alignment vertical="center" shrinkToFit="1"/>
    </xf>
    <xf numFmtId="0" fontId="11" fillId="2" borderId="0" xfId="0" applyFont="1" applyFill="1" applyAlignment="1">
      <alignment horizontal="left" vertical="center" wrapText="1" shrinkToFit="1"/>
    </xf>
    <xf numFmtId="0" fontId="15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center"/>
    </xf>
    <xf numFmtId="38" fontId="3" fillId="3" borderId="0" xfId="1" applyFont="1" applyFill="1" applyBorder="1" applyAlignment="1" applyProtection="1"/>
    <xf numFmtId="38" fontId="3" fillId="3" borderId="0" xfId="1" applyFont="1" applyFill="1" applyBorder="1" applyAlignment="1" applyProtection="1">
      <alignment vertical="center"/>
    </xf>
    <xf numFmtId="2" fontId="3" fillId="3" borderId="0" xfId="2" applyNumberFormat="1" applyFont="1" applyFill="1" applyAlignment="1">
      <alignment vertical="center"/>
    </xf>
    <xf numFmtId="1" fontId="3" fillId="3" borderId="0" xfId="2" applyNumberFormat="1" applyFont="1" applyFill="1" applyAlignment="1">
      <alignment vertical="center"/>
    </xf>
    <xf numFmtId="0" fontId="4" fillId="3" borderId="0" xfId="2" applyFont="1" applyFill="1" applyAlignment="1">
      <alignment vertical="center"/>
    </xf>
    <xf numFmtId="0" fontId="4" fillId="3" borderId="0" xfId="2" applyFont="1" applyFill="1" applyAlignment="1">
      <alignment horizontal="center" vertical="center"/>
    </xf>
    <xf numFmtId="49" fontId="4" fillId="3" borderId="0" xfId="1" applyNumberFormat="1" applyFont="1" applyFill="1" applyBorder="1" applyAlignment="1" applyProtection="1">
      <alignment horizontal="left"/>
    </xf>
    <xf numFmtId="38" fontId="4" fillId="2" borderId="1" xfId="1" applyFont="1" applyFill="1" applyBorder="1" applyAlignment="1" applyProtection="1">
      <alignment horizontal="right"/>
      <protection locked="0"/>
    </xf>
    <xf numFmtId="0" fontId="3" fillId="3" borderId="0" xfId="2" applyFont="1" applyFill="1"/>
    <xf numFmtId="0" fontId="3" fillId="3" borderId="0" xfId="2" applyFont="1" applyFill="1" applyAlignment="1">
      <alignment horizontal="left"/>
    </xf>
    <xf numFmtId="0" fontId="3" fillId="3" borderId="0" xfId="2" applyFont="1" applyFill="1" applyAlignment="1">
      <alignment horizontal="center"/>
    </xf>
    <xf numFmtId="0" fontId="3" fillId="4" borderId="0" xfId="2" applyFont="1" applyFill="1"/>
    <xf numFmtId="0" fontId="5" fillId="3" borderId="0" xfId="2" applyFont="1" applyFill="1" applyAlignment="1">
      <alignment horizontal="left"/>
    </xf>
    <xf numFmtId="0" fontId="0" fillId="3" borderId="0" xfId="0" applyFill="1" applyAlignment="1"/>
    <xf numFmtId="0" fontId="5" fillId="3" borderId="0" xfId="2" applyFont="1" applyFill="1" applyAlignment="1">
      <alignment horizontal="right"/>
    </xf>
    <xf numFmtId="0" fontId="5" fillId="3" borderId="0" xfId="2" applyFont="1" applyFill="1" applyAlignment="1">
      <alignment horizontal="center"/>
    </xf>
    <xf numFmtId="0" fontId="3" fillId="5" borderId="0" xfId="2" applyFont="1" applyFill="1"/>
    <xf numFmtId="0" fontId="5" fillId="3" borderId="0" xfId="2" applyFont="1" applyFill="1" applyAlignment="1">
      <alignment horizontal="right" vertical="center"/>
    </xf>
    <xf numFmtId="0" fontId="5" fillId="3" borderId="0" xfId="2" applyFont="1" applyFill="1" applyAlignment="1">
      <alignment horizontal="center" vertical="center"/>
    </xf>
    <xf numFmtId="0" fontId="3" fillId="3" borderId="0" xfId="2" applyFont="1" applyFill="1" applyAlignment="1">
      <alignment horizontal="left" vertical="center"/>
    </xf>
    <xf numFmtId="0" fontId="3" fillId="3" borderId="0" xfId="2" applyFont="1" applyFill="1" applyAlignment="1">
      <alignment horizontal="center" vertical="center"/>
    </xf>
    <xf numFmtId="0" fontId="8" fillId="3" borderId="0" xfId="2" applyFont="1" applyFill="1"/>
    <xf numFmtId="0" fontId="5" fillId="3" borderId="0" xfId="2" applyFont="1" applyFill="1" applyAlignment="1">
      <alignment horizontal="left" vertical="center"/>
    </xf>
    <xf numFmtId="0" fontId="7" fillId="3" borderId="0" xfId="0" applyFont="1" applyFill="1" applyAlignment="1">
      <alignment vertical="center" shrinkToFit="1"/>
    </xf>
    <xf numFmtId="0" fontId="7" fillId="3" borderId="0" xfId="0" applyFont="1" applyFill="1">
      <alignment vertical="center"/>
    </xf>
    <xf numFmtId="0" fontId="3" fillId="3" borderId="0" xfId="2" applyFont="1" applyFill="1" applyAlignment="1">
      <alignment vertical="center"/>
    </xf>
    <xf numFmtId="177" fontId="3" fillId="3" borderId="0" xfId="2" applyNumberFormat="1" applyFont="1" applyFill="1"/>
    <xf numFmtId="0" fontId="5" fillId="3" borderId="0" xfId="2" applyFont="1" applyFill="1" applyAlignment="1">
      <alignment vertical="center"/>
    </xf>
    <xf numFmtId="38" fontId="3" fillId="3" borderId="0" xfId="1" applyFont="1" applyFill="1" applyBorder="1" applyAlignment="1" applyProtection="1">
      <alignment horizontal="right" vertical="center"/>
    </xf>
    <xf numFmtId="38" fontId="3" fillId="3" borderId="0" xfId="1" applyFont="1" applyFill="1" applyBorder="1" applyAlignment="1" applyProtection="1">
      <alignment horizontal="right"/>
    </xf>
    <xf numFmtId="1" fontId="4" fillId="6" borderId="2" xfId="2" applyNumberFormat="1" applyFont="1" applyFill="1" applyBorder="1" applyAlignment="1">
      <alignment horizontal="right"/>
    </xf>
    <xf numFmtId="0" fontId="3" fillId="3" borderId="0" xfId="2" applyFont="1" applyFill="1" applyAlignment="1">
      <alignment horizontal="right" vertical="center"/>
    </xf>
    <xf numFmtId="38" fontId="4" fillId="3" borderId="0" xfId="1" applyFont="1" applyFill="1" applyBorder="1" applyAlignment="1" applyProtection="1"/>
    <xf numFmtId="1" fontId="4" fillId="3" borderId="0" xfId="2" applyNumberFormat="1" applyFont="1" applyFill="1" applyAlignment="1">
      <alignment vertical="center"/>
    </xf>
    <xf numFmtId="0" fontId="4" fillId="3" borderId="0" xfId="2" applyFont="1" applyFill="1" applyAlignment="1">
      <alignment horizontal="right" vertical="center"/>
    </xf>
    <xf numFmtId="38" fontId="4" fillId="3" borderId="0" xfId="1" applyFont="1" applyFill="1" applyBorder="1" applyAlignment="1" applyProtection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>
      <alignment vertical="center"/>
    </xf>
    <xf numFmtId="0" fontId="3" fillId="4" borderId="3" xfId="2" applyFont="1" applyFill="1" applyBorder="1"/>
    <xf numFmtId="0" fontId="3" fillId="4" borderId="3" xfId="2" applyFont="1" applyFill="1" applyBorder="1" applyAlignment="1">
      <alignment horizontal="left"/>
    </xf>
    <xf numFmtId="0" fontId="4" fillId="4" borderId="3" xfId="2" applyFont="1" applyFill="1" applyBorder="1" applyAlignment="1">
      <alignment vertical="top"/>
    </xf>
    <xf numFmtId="0" fontId="3" fillId="4" borderId="3" xfId="2" applyFont="1" applyFill="1" applyBorder="1" applyAlignment="1">
      <alignment horizontal="center"/>
    </xf>
    <xf numFmtId="0" fontId="3" fillId="4" borderId="0" xfId="2" applyFont="1" applyFill="1" applyAlignment="1">
      <alignment horizontal="right"/>
    </xf>
    <xf numFmtId="0" fontId="3" fillId="4" borderId="0" xfId="2" applyFont="1" applyFill="1" applyAlignment="1">
      <alignment horizontal="left"/>
    </xf>
    <xf numFmtId="0" fontId="3" fillId="4" borderId="0" xfId="2" applyFont="1" applyFill="1" applyAlignment="1">
      <alignment horizontal="center"/>
    </xf>
    <xf numFmtId="0" fontId="3" fillId="5" borderId="0" xfId="2" applyFont="1" applyFill="1" applyAlignment="1">
      <alignment horizontal="left"/>
    </xf>
    <xf numFmtId="0" fontId="3" fillId="5" borderId="0" xfId="2" applyFont="1" applyFill="1" applyAlignment="1">
      <alignment horizontal="center"/>
    </xf>
    <xf numFmtId="0" fontId="11" fillId="2" borderId="0" xfId="0" applyFont="1" applyFill="1" applyAlignment="1">
      <alignment horizontal="left"/>
    </xf>
    <xf numFmtId="0" fontId="18" fillId="2" borderId="0" xfId="0" applyFont="1" applyFill="1" applyAlignment="1">
      <alignment horizontal="left" vertical="top" wrapText="1"/>
    </xf>
    <xf numFmtId="176" fontId="23" fillId="0" borderId="0" xfId="0" applyNumberFormat="1" applyFont="1" applyAlignment="1">
      <alignment horizontal="right" vertical="center"/>
    </xf>
    <xf numFmtId="0" fontId="0" fillId="7" borderId="0" xfId="0" applyFill="1">
      <alignment vertical="center"/>
    </xf>
    <xf numFmtId="0" fontId="19" fillId="2" borderId="0" xfId="2" applyFont="1" applyFill="1" applyAlignment="1" applyProtection="1">
      <alignment horizontal="left" vertical="top" wrapText="1" indent="1"/>
      <protection locked="0"/>
    </xf>
    <xf numFmtId="0" fontId="0" fillId="0" borderId="0" xfId="0" applyAlignment="1" applyProtection="1">
      <alignment horizontal="left" vertical="top" wrapText="1" indent="1"/>
      <protection locked="0"/>
    </xf>
    <xf numFmtId="0" fontId="4" fillId="2" borderId="9" xfId="1" applyNumberFormat="1" applyFont="1" applyFill="1" applyBorder="1" applyAlignment="1" applyProtection="1">
      <alignment horizontal="right" vertical="center" shrinkToFit="1"/>
      <protection locked="0"/>
    </xf>
    <xf numFmtId="0" fontId="0" fillId="0" borderId="10" xfId="0" applyBorder="1" applyAlignment="1" applyProtection="1">
      <alignment horizontal="right" vertical="center" shrinkToFit="1"/>
      <protection locked="0"/>
    </xf>
    <xf numFmtId="0" fontId="6" fillId="3" borderId="0" xfId="2" applyFont="1" applyFill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7" fillId="2" borderId="9" xfId="0" applyFont="1" applyFill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left" vertical="center" wrapText="1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38" fontId="4" fillId="2" borderId="9" xfId="1" applyFont="1" applyFill="1" applyBorder="1" applyAlignment="1" applyProtection="1">
      <alignment horizontal="right"/>
      <protection locked="0"/>
    </xf>
    <xf numFmtId="0" fontId="0" fillId="0" borderId="10" xfId="0" applyBorder="1" applyAlignment="1" applyProtection="1">
      <alignment horizontal="right"/>
      <protection locked="0"/>
    </xf>
    <xf numFmtId="2" fontId="4" fillId="2" borderId="9" xfId="2" applyNumberFormat="1" applyFont="1" applyFill="1" applyBorder="1" applyAlignment="1" applyProtection="1">
      <alignment horizontal="right"/>
      <protection locked="0"/>
    </xf>
    <xf numFmtId="2" fontId="4" fillId="0" borderId="9" xfId="2" applyNumberFormat="1" applyFont="1" applyBorder="1" applyAlignment="1" applyProtection="1">
      <alignment horizontal="right"/>
      <protection locked="0"/>
    </xf>
    <xf numFmtId="38" fontId="3" fillId="5" borderId="0" xfId="1" applyFont="1" applyFill="1" applyBorder="1" applyAlignment="1" applyProtection="1">
      <alignment horizontal="right"/>
    </xf>
    <xf numFmtId="0" fontId="3" fillId="4" borderId="0" xfId="2" applyFont="1" applyFill="1" applyAlignment="1">
      <alignment vertical="center"/>
    </xf>
    <xf numFmtId="0" fontId="4" fillId="2" borderId="8" xfId="0" applyFont="1" applyFill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38" fontId="4" fillId="6" borderId="6" xfId="1" applyFont="1" applyFill="1" applyBorder="1" applyAlignment="1" applyProtection="1">
      <alignment horizontal="right"/>
    </xf>
    <xf numFmtId="0" fontId="0" fillId="0" borderId="7" xfId="0" applyBorder="1" applyAlignment="1">
      <alignment horizontal="right"/>
    </xf>
    <xf numFmtId="1" fontId="4" fillId="0" borderId="9" xfId="2" applyNumberFormat="1" applyFont="1" applyBorder="1" applyAlignment="1" applyProtection="1">
      <alignment horizontal="right"/>
      <protection locked="0"/>
    </xf>
    <xf numFmtId="1" fontId="4" fillId="2" borderId="9" xfId="2" applyNumberFormat="1" applyFont="1" applyFill="1" applyBorder="1" applyAlignment="1" applyProtection="1">
      <alignment horizontal="right"/>
      <protection locked="0"/>
    </xf>
    <xf numFmtId="0" fontId="24" fillId="2" borderId="9" xfId="0" applyFont="1" applyFill="1" applyBorder="1" applyAlignment="1" applyProtection="1">
      <alignment horizontal="left"/>
      <protection locked="0"/>
    </xf>
    <xf numFmtId="0" fontId="24" fillId="0" borderId="11" xfId="0" applyFont="1" applyBorder="1" applyAlignment="1" applyProtection="1">
      <alignment horizontal="left"/>
      <protection locked="0"/>
    </xf>
    <xf numFmtId="0" fontId="24" fillId="0" borderId="10" xfId="0" applyFont="1" applyBorder="1" applyAlignment="1" applyProtection="1">
      <alignment horizontal="left"/>
      <protection locked="0"/>
    </xf>
    <xf numFmtId="0" fontId="24" fillId="2" borderId="8" xfId="0" applyFont="1" applyFill="1" applyBorder="1" applyAlignment="1" applyProtection="1">
      <alignment horizontal="left" shrinkToFit="1"/>
      <protection locked="0"/>
    </xf>
    <xf numFmtId="0" fontId="24" fillId="0" borderId="0" xfId="0" applyFont="1" applyAlignment="1" applyProtection="1">
      <alignment horizontal="left" shrinkToFit="1"/>
      <protection locked="0"/>
    </xf>
    <xf numFmtId="49" fontId="20" fillId="3" borderId="0" xfId="2" applyNumberFormat="1" applyFont="1" applyFill="1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49" fontId="0" fillId="0" borderId="0" xfId="0" applyNumberFormat="1">
      <alignment vertical="center"/>
    </xf>
    <xf numFmtId="38" fontId="4" fillId="6" borderId="4" xfId="1" applyFont="1" applyFill="1" applyBorder="1" applyAlignment="1" applyProtection="1">
      <alignment horizontal="right"/>
    </xf>
    <xf numFmtId="0" fontId="0" fillId="0" borderId="5" xfId="0" applyBorder="1" applyAlignment="1">
      <alignment horizontal="right"/>
    </xf>
    <xf numFmtId="177" fontId="3" fillId="5" borderId="0" xfId="2" applyNumberFormat="1" applyFont="1" applyFill="1"/>
    <xf numFmtId="38" fontId="3" fillId="5" borderId="0" xfId="1" applyFont="1" applyFill="1" applyBorder="1" applyAlignment="1" applyProtection="1"/>
    <xf numFmtId="0" fontId="23" fillId="2" borderId="0" xfId="0" applyFont="1" applyFill="1" applyAlignment="1">
      <alignment horizontal="right" vertical="center" shrinkToFit="1"/>
    </xf>
    <xf numFmtId="0" fontId="23" fillId="0" borderId="0" xfId="0" applyFont="1" applyAlignment="1">
      <alignment vertical="center" shrinkToFit="1"/>
    </xf>
    <xf numFmtId="0" fontId="17" fillId="0" borderId="0" xfId="0" applyFont="1" applyAlignment="1">
      <alignment horizontal="left" vertical="top" wrapText="1"/>
    </xf>
    <xf numFmtId="176" fontId="23" fillId="0" borderId="0" xfId="0" applyNumberFormat="1" applyFont="1" applyAlignment="1">
      <alignment horizontal="right" vertical="center"/>
    </xf>
    <xf numFmtId="2" fontId="23" fillId="0" borderId="0" xfId="0" applyNumberFormat="1" applyFont="1" applyAlignment="1">
      <alignment horizontal="right" vertical="center" shrinkToFit="1"/>
    </xf>
    <xf numFmtId="0" fontId="23" fillId="0" borderId="0" xfId="0" applyFont="1" applyAlignment="1">
      <alignment horizontal="right" vertical="center" shrinkToFit="1"/>
    </xf>
    <xf numFmtId="2" fontId="23" fillId="0" borderId="0" xfId="0" applyNumberFormat="1" applyFont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top" wrapText="1"/>
    </xf>
    <xf numFmtId="38" fontId="24" fillId="2" borderId="0" xfId="0" applyNumberFormat="1" applyFont="1" applyFill="1" applyAlignment="1">
      <alignment horizontal="left" vertical="center" shrinkToFit="1"/>
    </xf>
    <xf numFmtId="0" fontId="24" fillId="2" borderId="0" xfId="0" applyFont="1" applyFill="1" applyAlignment="1">
      <alignment horizontal="left" vertical="center" shrinkToFit="1"/>
    </xf>
    <xf numFmtId="38" fontId="23" fillId="0" borderId="0" xfId="0" applyNumberFormat="1" applyFont="1" applyAlignment="1">
      <alignment horizontal="right" vertical="center" shrinkToFit="1"/>
    </xf>
    <xf numFmtId="176" fontId="23" fillId="0" borderId="0" xfId="0" applyNumberFormat="1" applyFont="1" applyAlignment="1">
      <alignment horizontal="right" vertical="center" shrinkToFit="1"/>
    </xf>
  </cellXfs>
  <cellStyles count="3">
    <cellStyle name="桁区切り" xfId="1" builtinId="6"/>
    <cellStyle name="標準" xfId="0" builtinId="0"/>
    <cellStyle name="標準_九州用早見表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A9D0F1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7" Type="http://schemas.openxmlformats.org/officeDocument/2006/relationships/image" Target="../media/image12.emf"/><Relationship Id="rId2" Type="http://schemas.openxmlformats.org/officeDocument/2006/relationships/image" Target="../media/image7.emf"/><Relationship Id="rId1" Type="http://schemas.openxmlformats.org/officeDocument/2006/relationships/image" Target="../media/image6.jpeg"/><Relationship Id="rId6" Type="http://schemas.openxmlformats.org/officeDocument/2006/relationships/image" Target="../media/image11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40</xdr:row>
      <xdr:rowOff>104775</xdr:rowOff>
    </xdr:from>
    <xdr:to>
      <xdr:col>3</xdr:col>
      <xdr:colOff>228600</xdr:colOff>
      <xdr:row>41</xdr:row>
      <xdr:rowOff>152400</xdr:rowOff>
    </xdr:to>
    <xdr:sp macro="" textlink="">
      <xdr:nvSpPr>
        <xdr:cNvPr id="6250" name="Text Box 106">
          <a:extLst>
            <a:ext uri="{FF2B5EF4-FFF2-40B4-BE49-F238E27FC236}">
              <a16:creationId xmlns:a16="http://schemas.microsoft.com/office/drawing/2014/main" id="{7C1867D4-3FE9-A0A3-12E1-EE3B4010D68A}"/>
            </a:ext>
          </a:extLst>
        </xdr:cNvPr>
        <xdr:cNvSpPr txBox="1">
          <a:spLocks noChangeArrowheads="1"/>
        </xdr:cNvSpPr>
      </xdr:nvSpPr>
      <xdr:spPr bwMode="auto">
        <a:xfrm>
          <a:off x="885825" y="8753475"/>
          <a:ext cx="1133475" cy="30480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備　考　欄</a:t>
          </a:r>
        </a:p>
      </xdr:txBody>
    </xdr:sp>
    <xdr:clientData/>
  </xdr:twoCellAnchor>
  <xdr:twoCellAnchor>
    <xdr:from>
      <xdr:col>4</xdr:col>
      <xdr:colOff>295275</xdr:colOff>
      <xdr:row>65532</xdr:row>
      <xdr:rowOff>0</xdr:rowOff>
    </xdr:from>
    <xdr:to>
      <xdr:col>8</xdr:col>
      <xdr:colOff>190500</xdr:colOff>
      <xdr:row>65532</xdr:row>
      <xdr:rowOff>0</xdr:rowOff>
    </xdr:to>
    <xdr:sp macro="" textlink="">
      <xdr:nvSpPr>
        <xdr:cNvPr id="6584" name="Line 128">
          <a:extLst>
            <a:ext uri="{FF2B5EF4-FFF2-40B4-BE49-F238E27FC236}">
              <a16:creationId xmlns:a16="http://schemas.microsoft.com/office/drawing/2014/main" id="{5703180A-78DF-85F9-29A9-E13B99F8315B}"/>
            </a:ext>
          </a:extLst>
        </xdr:cNvPr>
        <xdr:cNvSpPr>
          <a:spLocks noChangeShapeType="1"/>
        </xdr:cNvSpPr>
      </xdr:nvSpPr>
      <xdr:spPr bwMode="auto">
        <a:xfrm flipV="1">
          <a:off x="2324100" y="10582275"/>
          <a:ext cx="1609725" cy="0"/>
        </a:xfrm>
        <a:prstGeom prst="line">
          <a:avLst/>
        </a:pr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295275</xdr:colOff>
      <xdr:row>65532</xdr:row>
      <xdr:rowOff>0</xdr:rowOff>
    </xdr:from>
    <xdr:to>
      <xdr:col>15</xdr:col>
      <xdr:colOff>190500</xdr:colOff>
      <xdr:row>65532</xdr:row>
      <xdr:rowOff>0</xdr:rowOff>
    </xdr:to>
    <xdr:sp macro="" textlink="">
      <xdr:nvSpPr>
        <xdr:cNvPr id="6585" name="Line 129">
          <a:extLst>
            <a:ext uri="{FF2B5EF4-FFF2-40B4-BE49-F238E27FC236}">
              <a16:creationId xmlns:a16="http://schemas.microsoft.com/office/drawing/2014/main" id="{91091AE9-EAEC-0500-838A-11EFC258C5A4}"/>
            </a:ext>
          </a:extLst>
        </xdr:cNvPr>
        <xdr:cNvSpPr>
          <a:spLocks noChangeShapeType="1"/>
        </xdr:cNvSpPr>
      </xdr:nvSpPr>
      <xdr:spPr bwMode="auto">
        <a:xfrm flipV="1">
          <a:off x="4943475" y="10582275"/>
          <a:ext cx="1609725" cy="0"/>
        </a:xfrm>
        <a:prstGeom prst="line">
          <a:avLst/>
        </a:pr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257175</xdr:colOff>
      <xdr:row>32</xdr:row>
      <xdr:rowOff>76200</xdr:rowOff>
    </xdr:from>
    <xdr:to>
      <xdr:col>16</xdr:col>
      <xdr:colOff>180975</xdr:colOff>
      <xdr:row>39</xdr:row>
      <xdr:rowOff>0</xdr:rowOff>
    </xdr:to>
    <xdr:sp macro="" textlink="">
      <xdr:nvSpPr>
        <xdr:cNvPr id="6586" name="AutoShape 148">
          <a:extLst>
            <a:ext uri="{FF2B5EF4-FFF2-40B4-BE49-F238E27FC236}">
              <a16:creationId xmlns:a16="http://schemas.microsoft.com/office/drawing/2014/main" id="{D9C431CB-4AF2-E4CB-FA8D-ACADF3F167F8}"/>
            </a:ext>
          </a:extLst>
        </xdr:cNvPr>
        <xdr:cNvSpPr>
          <a:spLocks noChangeArrowheads="1"/>
        </xdr:cNvSpPr>
      </xdr:nvSpPr>
      <xdr:spPr bwMode="auto">
        <a:xfrm>
          <a:off x="552450" y="7143750"/>
          <a:ext cx="6419850" cy="1209675"/>
        </a:xfrm>
        <a:prstGeom prst="roundRect">
          <a:avLst>
            <a:gd name="adj" fmla="val 6301"/>
          </a:avLst>
        </a:prstGeom>
        <a:noFill/>
        <a:ln w="381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  <a:effectLst>
          <a:prstShdw prst="shdw17" dist="17961" dir="2700000">
            <a:srgbClr val="1F5C3D"/>
          </a:prst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85725</xdr:colOff>
      <xdr:row>31</xdr:row>
      <xdr:rowOff>304800</xdr:rowOff>
    </xdr:from>
    <xdr:to>
      <xdr:col>3</xdr:col>
      <xdr:colOff>228600</xdr:colOff>
      <xdr:row>33</xdr:row>
      <xdr:rowOff>66675</xdr:rowOff>
    </xdr:to>
    <xdr:sp macro="" textlink="">
      <xdr:nvSpPr>
        <xdr:cNvPr id="6311" name="Text Box 167">
          <a:extLst>
            <a:ext uri="{FF2B5EF4-FFF2-40B4-BE49-F238E27FC236}">
              <a16:creationId xmlns:a16="http://schemas.microsoft.com/office/drawing/2014/main" id="{FC276BDE-0257-52F5-1F6C-B163E770BDF4}"/>
            </a:ext>
          </a:extLst>
        </xdr:cNvPr>
        <xdr:cNvSpPr txBox="1">
          <a:spLocks noChangeArrowheads="1"/>
        </xdr:cNvSpPr>
      </xdr:nvSpPr>
      <xdr:spPr bwMode="auto">
        <a:xfrm>
          <a:off x="885825" y="6848475"/>
          <a:ext cx="1133475" cy="51435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PｺﾞｼｯｸE"/>
              <a:ea typeface="HGPｺﾞｼｯｸE"/>
            </a:rPr>
            <a:t>取　扱　店</a:t>
          </a:r>
        </a:p>
      </xdr:txBody>
    </xdr:sp>
    <xdr:clientData/>
  </xdr:twoCellAnchor>
  <xdr:twoCellAnchor editAs="oneCell">
    <xdr:from>
      <xdr:col>2</xdr:col>
      <xdr:colOff>66675</xdr:colOff>
      <xdr:row>48</xdr:row>
      <xdr:rowOff>0</xdr:rowOff>
    </xdr:from>
    <xdr:to>
      <xdr:col>15</xdr:col>
      <xdr:colOff>361950</xdr:colOff>
      <xdr:row>49</xdr:row>
      <xdr:rowOff>47625</xdr:rowOff>
    </xdr:to>
    <xdr:pic>
      <xdr:nvPicPr>
        <xdr:cNvPr id="6588" name="Picture 170" descr="備考欄下">
          <a:extLst>
            <a:ext uri="{FF2B5EF4-FFF2-40B4-BE49-F238E27FC236}">
              <a16:creationId xmlns:a16="http://schemas.microsoft.com/office/drawing/2014/main" id="{023DEC64-0E3D-BA96-4E46-E749A405B53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239375"/>
          <a:ext cx="58578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41</xdr:row>
      <xdr:rowOff>171450</xdr:rowOff>
    </xdr:from>
    <xdr:to>
      <xdr:col>15</xdr:col>
      <xdr:colOff>361950</xdr:colOff>
      <xdr:row>42</xdr:row>
      <xdr:rowOff>0</xdr:rowOff>
    </xdr:to>
    <xdr:pic>
      <xdr:nvPicPr>
        <xdr:cNvPr id="6589" name="Picture 172" descr="備考欄上">
          <a:extLst>
            <a:ext uri="{FF2B5EF4-FFF2-40B4-BE49-F238E27FC236}">
              <a16:creationId xmlns:a16="http://schemas.microsoft.com/office/drawing/2014/main" id="{5242EDEF-F626-ADBD-133C-BAF42C99E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077325"/>
          <a:ext cx="58578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171450</xdr:rowOff>
    </xdr:from>
    <xdr:to>
      <xdr:col>2</xdr:col>
      <xdr:colOff>66675</xdr:colOff>
      <xdr:row>49</xdr:row>
      <xdr:rowOff>47625</xdr:rowOff>
    </xdr:to>
    <xdr:pic>
      <xdr:nvPicPr>
        <xdr:cNvPr id="6590" name="Picture 173" descr="備考欄左">
          <a:extLst>
            <a:ext uri="{FF2B5EF4-FFF2-40B4-BE49-F238E27FC236}">
              <a16:creationId xmlns:a16="http://schemas.microsoft.com/office/drawing/2014/main" id="{97E30306-15EF-5A80-1499-D6E338825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9077325"/>
          <a:ext cx="666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361950</xdr:colOff>
      <xdr:row>41</xdr:row>
      <xdr:rowOff>171450</xdr:rowOff>
    </xdr:from>
    <xdr:to>
      <xdr:col>16</xdr:col>
      <xdr:colOff>0</xdr:colOff>
      <xdr:row>49</xdr:row>
      <xdr:rowOff>57150</xdr:rowOff>
    </xdr:to>
    <xdr:pic>
      <xdr:nvPicPr>
        <xdr:cNvPr id="6591" name="Picture 174" descr="備考欄右">
          <a:extLst>
            <a:ext uri="{FF2B5EF4-FFF2-40B4-BE49-F238E27FC236}">
              <a16:creationId xmlns:a16="http://schemas.microsoft.com/office/drawing/2014/main" id="{A2BA201A-9E97-7A85-B20A-CC8EEF3F4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9077325"/>
          <a:ext cx="666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</xdr:row>
      <xdr:rowOff>47625</xdr:rowOff>
    </xdr:from>
    <xdr:to>
      <xdr:col>8</xdr:col>
      <xdr:colOff>285750</xdr:colOff>
      <xdr:row>3</xdr:row>
      <xdr:rowOff>266700</xdr:rowOff>
    </xdr:to>
    <xdr:sp macro="" textlink="">
      <xdr:nvSpPr>
        <xdr:cNvPr id="6327" name="AutoShape 183">
          <a:extLst>
            <a:ext uri="{FF2B5EF4-FFF2-40B4-BE49-F238E27FC236}">
              <a16:creationId xmlns:a16="http://schemas.microsoft.com/office/drawing/2014/main" id="{FA01B79F-FDCA-4941-0072-AA53A6016210}"/>
            </a:ext>
          </a:extLst>
        </xdr:cNvPr>
        <xdr:cNvSpPr>
          <a:spLocks noChangeArrowheads="1"/>
        </xdr:cNvSpPr>
      </xdr:nvSpPr>
      <xdr:spPr bwMode="auto">
        <a:xfrm>
          <a:off x="1933575" y="1638300"/>
          <a:ext cx="2095500" cy="219075"/>
        </a:xfrm>
        <a:prstGeom prst="roundRect">
          <a:avLst>
            <a:gd name="adj" fmla="val 26921"/>
          </a:avLst>
        </a:prstGeom>
        <a:solidFill>
          <a:srgbClr xmlns:mc="http://schemas.openxmlformats.org/markup-compatibility/2006" xmlns:a14="http://schemas.microsoft.com/office/drawing/2010/main" val="339966" mc:Ignorable="a14" a14:legacySpreadsheetColorIndex="57"/>
        </a:solidFill>
        <a:ln w="9525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FFFFFF"/>
              </a:solidFill>
              <a:latin typeface="HGｺﾞｼｯｸE"/>
              <a:ea typeface="HGｺﾞｼｯｸE"/>
            </a:rPr>
            <a:t> プランＡ</a:t>
          </a:r>
        </a:p>
      </xdr:txBody>
    </xdr:sp>
    <xdr:clientData/>
  </xdr:twoCellAnchor>
  <xdr:twoCellAnchor>
    <xdr:from>
      <xdr:col>10</xdr:col>
      <xdr:colOff>104775</xdr:colOff>
      <xdr:row>3</xdr:row>
      <xdr:rowOff>47625</xdr:rowOff>
    </xdr:from>
    <xdr:to>
      <xdr:col>15</xdr:col>
      <xdr:colOff>247650</xdr:colOff>
      <xdr:row>3</xdr:row>
      <xdr:rowOff>266700</xdr:rowOff>
    </xdr:to>
    <xdr:sp macro="" textlink="">
      <xdr:nvSpPr>
        <xdr:cNvPr id="6328" name="AutoShape 184">
          <a:extLst>
            <a:ext uri="{FF2B5EF4-FFF2-40B4-BE49-F238E27FC236}">
              <a16:creationId xmlns:a16="http://schemas.microsoft.com/office/drawing/2014/main" id="{8A8059D1-9C83-038E-FE16-F5B551D22C23}"/>
            </a:ext>
          </a:extLst>
        </xdr:cNvPr>
        <xdr:cNvSpPr>
          <a:spLocks noChangeArrowheads="1"/>
        </xdr:cNvSpPr>
      </xdr:nvSpPr>
      <xdr:spPr bwMode="auto">
        <a:xfrm>
          <a:off x="4514850" y="1638300"/>
          <a:ext cx="2095500" cy="219075"/>
        </a:xfrm>
        <a:prstGeom prst="roundRect">
          <a:avLst>
            <a:gd name="adj" fmla="val 26921"/>
          </a:avLst>
        </a:prstGeom>
        <a:solidFill>
          <a:srgbClr xmlns:mc="http://schemas.openxmlformats.org/markup-compatibility/2006" xmlns:a14="http://schemas.microsoft.com/office/drawing/2010/main" val="339966" mc:Ignorable="a14" a14:legacySpreadsheetColorIndex="57"/>
        </a:solidFill>
        <a:ln w="9525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round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FFFFFF"/>
              </a:solidFill>
              <a:latin typeface="HGｺﾞｼｯｸE"/>
              <a:ea typeface="HGｺﾞｼｯｸE"/>
            </a:rPr>
            <a:t> プランＢ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66675</xdr:rowOff>
    </xdr:from>
    <xdr:to>
      <xdr:col>17</xdr:col>
      <xdr:colOff>409575</xdr:colOff>
      <xdr:row>0</xdr:row>
      <xdr:rowOff>1114425</xdr:rowOff>
    </xdr:to>
    <xdr:pic>
      <xdr:nvPicPr>
        <xdr:cNvPr id="6594" name="Picture 237" descr="Orico2016_title2">
          <a:extLst>
            <a:ext uri="{FF2B5EF4-FFF2-40B4-BE49-F238E27FC236}">
              <a16:creationId xmlns:a16="http://schemas.microsoft.com/office/drawing/2014/main" id="{37B1DAEA-2688-4AEA-766D-839084EE0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A9D0F1"/>
            </a:clrFrom>
            <a:clrTo>
              <a:srgbClr val="A9D0F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75628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18</xdr:col>
      <xdr:colOff>276225</xdr:colOff>
      <xdr:row>33</xdr:row>
      <xdr:rowOff>257175</xdr:rowOff>
    </xdr:to>
    <xdr:pic>
      <xdr:nvPicPr>
        <xdr:cNvPr id="8415" name="Picture 109" descr="Orico修正0328">
          <a:extLst>
            <a:ext uri="{FF2B5EF4-FFF2-40B4-BE49-F238E27FC236}">
              <a16:creationId xmlns:a16="http://schemas.microsoft.com/office/drawing/2014/main" id="{51B4C5FE-148E-1E0B-AE2D-D10182C25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62850" cy="1068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123825</xdr:rowOff>
    </xdr:from>
    <xdr:to>
      <xdr:col>19</xdr:col>
      <xdr:colOff>0</xdr:colOff>
      <xdr:row>4</xdr:row>
      <xdr:rowOff>114300</xdr:rowOff>
    </xdr:to>
    <xdr:pic>
      <xdr:nvPicPr>
        <xdr:cNvPr id="8416" name="図 3">
          <a:extLst>
            <a:ext uri="{FF2B5EF4-FFF2-40B4-BE49-F238E27FC236}">
              <a16:creationId xmlns:a16="http://schemas.microsoft.com/office/drawing/2014/main" id="{580F9A02-5E40-3175-527A-0C72CBD81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7581900" cy="405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0</xdr:row>
      <xdr:rowOff>9525</xdr:rowOff>
    </xdr:from>
    <xdr:to>
      <xdr:col>19</xdr:col>
      <xdr:colOff>0</xdr:colOff>
      <xdr:row>2</xdr:row>
      <xdr:rowOff>133350</xdr:rowOff>
    </xdr:to>
    <xdr:pic>
      <xdr:nvPicPr>
        <xdr:cNvPr id="8417" name="図 4">
          <a:extLst>
            <a:ext uri="{FF2B5EF4-FFF2-40B4-BE49-F238E27FC236}">
              <a16:creationId xmlns:a16="http://schemas.microsoft.com/office/drawing/2014/main" id="{99F191DA-274D-B6C2-F21C-866F73E8E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9525"/>
          <a:ext cx="487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276225</xdr:rowOff>
    </xdr:from>
    <xdr:to>
      <xdr:col>5</xdr:col>
      <xdr:colOff>428625</xdr:colOff>
      <xdr:row>2</xdr:row>
      <xdr:rowOff>133350</xdr:rowOff>
    </xdr:to>
    <xdr:pic>
      <xdr:nvPicPr>
        <xdr:cNvPr id="8418" name="図 5">
          <a:extLst>
            <a:ext uri="{FF2B5EF4-FFF2-40B4-BE49-F238E27FC236}">
              <a16:creationId xmlns:a16="http://schemas.microsoft.com/office/drawing/2014/main" id="{417FA749-6FDA-4F07-FBCD-E1E3DE366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"/>
          <a:ext cx="27146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0</xdr:row>
      <xdr:rowOff>19050</xdr:rowOff>
    </xdr:from>
    <xdr:to>
      <xdr:col>5</xdr:col>
      <xdr:colOff>428625</xdr:colOff>
      <xdr:row>1</xdr:row>
      <xdr:rowOff>276225</xdr:rowOff>
    </xdr:to>
    <xdr:pic>
      <xdr:nvPicPr>
        <xdr:cNvPr id="8419" name="図 6">
          <a:extLst>
            <a:ext uri="{FF2B5EF4-FFF2-40B4-BE49-F238E27FC236}">
              <a16:creationId xmlns:a16="http://schemas.microsoft.com/office/drawing/2014/main" id="{2E846D01-C7D0-A10D-2C5E-F3980C7E6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6" t="4019"/>
        <a:stretch>
          <a:fillRect/>
        </a:stretch>
      </xdr:blipFill>
      <xdr:spPr bwMode="auto">
        <a:xfrm>
          <a:off x="2324100" y="19050"/>
          <a:ext cx="390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5</xdr:col>
      <xdr:colOff>47625</xdr:colOff>
      <xdr:row>0</xdr:row>
      <xdr:rowOff>361950</xdr:rowOff>
    </xdr:to>
    <xdr:pic>
      <xdr:nvPicPr>
        <xdr:cNvPr id="8420" name="図 7">
          <a:extLst>
            <a:ext uri="{FF2B5EF4-FFF2-40B4-BE49-F238E27FC236}">
              <a16:creationId xmlns:a16="http://schemas.microsoft.com/office/drawing/2014/main" id="{1D6EEE58-FD9B-FFA8-8717-ABDC3165F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2324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352425</xdr:rowOff>
    </xdr:from>
    <xdr:to>
      <xdr:col>1</xdr:col>
      <xdr:colOff>9525</xdr:colOff>
      <xdr:row>2</xdr:row>
      <xdr:rowOff>0</xdr:rowOff>
    </xdr:to>
    <xdr:pic>
      <xdr:nvPicPr>
        <xdr:cNvPr id="8421" name="図 9">
          <a:extLst>
            <a:ext uri="{FF2B5EF4-FFF2-40B4-BE49-F238E27FC236}">
              <a16:creationId xmlns:a16="http://schemas.microsoft.com/office/drawing/2014/main" id="{CCB78EBF-A6C2-6B6B-2D23-7541EEA85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428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ndisk\disk\Users\kagamiitsuo\&#20181;&#20107;\Orico\&#26368;&#26032;&#20061;&#38651;&#36039;&#26009;\&#23455;&#37329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ndisk\disk\Users\kagamiitsuo\&#20181;&#20107;\Orico\&#26368;&#26032;&#20061;&#38651;&#36039;&#26009;\&#26032;&#12375;&#12356;&#12501;&#12457;&#12523;&#12480;%20(13)\&#23455;&#37329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実金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実金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390000" mc:Ignorable="a14" a14:legacySpreadsheetColorIndex="57"/>
        </a:solidFill>
        <a:ln w="9525" cap="flat" cmpd="sng" algn="ctr">
          <a:solidFill>
            <a:srgbClr xmlns:mc="http://schemas.openxmlformats.org/markup-compatibility/2006" xmlns:a14="http://schemas.microsoft.com/office/drawing/2010/main" val="390000" mc:Ignorable="a14" a14:legacySpreadsheetColorIndex="57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390000" mc:Ignorable="a14" a14:legacySpreadsheetColorIndex="57"/>
        </a:solidFill>
        <a:ln w="9525" cap="flat" cmpd="sng" algn="ctr">
          <a:solidFill>
            <a:srgbClr xmlns:mc="http://schemas.openxmlformats.org/markup-compatibility/2006" xmlns:a14="http://schemas.microsoft.com/office/drawing/2010/main" val="390000" mc:Ignorable="a14" a14:legacySpreadsheetColorIndex="57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S70"/>
  <sheetViews>
    <sheetView showGridLines="0" showRowColHeaders="0" tabSelected="1" workbookViewId="0">
      <selection activeCell="L15" sqref="L15:M15"/>
    </sheetView>
  </sheetViews>
  <sheetFormatPr defaultColWidth="0" defaultRowHeight="13.5" zeroHeight="1" x14ac:dyDescent="0.15"/>
  <cols>
    <col min="1" max="1" width="3.875" style="27" customWidth="1"/>
    <col min="2" max="2" width="6.625" style="27" customWidth="1"/>
    <col min="3" max="3" width="13" style="27" customWidth="1"/>
    <col min="4" max="4" width="3.125" style="59" customWidth="1"/>
    <col min="5" max="5" width="10.625" style="27" customWidth="1"/>
    <col min="6" max="6" width="5.625" style="27" customWidth="1"/>
    <col min="7" max="8" width="3.125" style="27" customWidth="1"/>
    <col min="9" max="9" width="5.625" style="27" customWidth="1"/>
    <col min="10" max="10" width="3.125" style="60" customWidth="1"/>
    <col min="11" max="11" width="3.125" style="27" customWidth="1"/>
    <col min="12" max="12" width="10.625" style="27" customWidth="1"/>
    <col min="13" max="13" width="5.625" style="27" customWidth="1"/>
    <col min="14" max="15" width="3.125" style="27" customWidth="1"/>
    <col min="16" max="16" width="5.625" style="27" customWidth="1"/>
    <col min="17" max="17" width="5.125" style="27" customWidth="1"/>
    <col min="18" max="18" width="6.125" style="27" customWidth="1"/>
    <col min="19" max="19" width="37.125" style="27" hidden="1" customWidth="1"/>
    <col min="20" max="16384" width="9" style="27" hidden="1"/>
  </cols>
  <sheetData>
    <row r="1" spans="1:18" ht="95.1" customHeight="1" thickBot="1" x14ac:dyDescent="0.2">
      <c r="A1" s="24"/>
      <c r="B1" s="24"/>
      <c r="C1" s="24"/>
      <c r="D1" s="25"/>
      <c r="E1" s="24"/>
      <c r="F1" s="24"/>
      <c r="G1" s="24"/>
      <c r="H1" s="24"/>
      <c r="I1" s="24"/>
      <c r="J1" s="26"/>
      <c r="K1" s="24"/>
      <c r="L1" s="24"/>
      <c r="M1" s="24"/>
      <c r="N1" s="24"/>
      <c r="O1" s="24"/>
      <c r="P1" s="24"/>
      <c r="Q1" s="24"/>
      <c r="R1" s="24"/>
    </row>
    <row r="2" spans="1:18" ht="18" customHeight="1" thickBot="1" x14ac:dyDescent="0.2">
      <c r="A2" s="24"/>
      <c r="B2" s="69"/>
      <c r="C2" s="70"/>
      <c r="D2" s="28" t="s">
        <v>26</v>
      </c>
      <c r="E2" s="24"/>
      <c r="F2" s="24"/>
      <c r="G2" s="24"/>
      <c r="H2" s="24"/>
      <c r="I2" s="24"/>
      <c r="J2" s="26"/>
      <c r="K2" s="24"/>
      <c r="L2" s="24"/>
      <c r="M2" s="24"/>
      <c r="N2" s="24"/>
      <c r="O2" s="24"/>
      <c r="P2" s="24"/>
      <c r="Q2" s="24"/>
      <c r="R2" s="24"/>
    </row>
    <row r="3" spans="1:18" ht="12.95" customHeight="1" x14ac:dyDescent="0.15">
      <c r="A3" s="24"/>
      <c r="B3" s="24"/>
      <c r="C3" s="24"/>
      <c r="D3" s="25"/>
      <c r="E3" s="24"/>
      <c r="F3" s="24"/>
      <c r="G3" s="24"/>
      <c r="H3" s="24"/>
      <c r="I3" s="24"/>
      <c r="J3" s="26"/>
      <c r="K3" s="24"/>
      <c r="L3" s="24"/>
      <c r="M3" s="24"/>
      <c r="N3" s="24"/>
      <c r="O3" s="24"/>
      <c r="P3" s="24"/>
      <c r="Q3" s="24"/>
      <c r="R3" s="24"/>
    </row>
    <row r="4" spans="1:18" ht="27.75" customHeight="1" thickBot="1" x14ac:dyDescent="0.2">
      <c r="A4" s="24"/>
      <c r="B4" s="24"/>
      <c r="C4" s="24"/>
      <c r="D4" s="25"/>
      <c r="E4" s="24"/>
      <c r="F4" s="24"/>
      <c r="G4" s="24"/>
      <c r="H4" s="24"/>
      <c r="I4" s="24"/>
      <c r="J4" s="26"/>
      <c r="K4" s="24"/>
      <c r="L4" s="24"/>
      <c r="M4" s="24"/>
      <c r="N4" s="24"/>
      <c r="O4" s="24"/>
      <c r="P4" s="24"/>
      <c r="Q4" s="24"/>
      <c r="R4" s="24"/>
    </row>
    <row r="5" spans="1:18" ht="42.75" customHeight="1" thickBot="1" x14ac:dyDescent="0.2">
      <c r="A5" s="24"/>
      <c r="B5" s="24"/>
      <c r="C5" s="24"/>
      <c r="D5" s="29"/>
      <c r="E5" s="75" t="s">
        <v>31</v>
      </c>
      <c r="F5" s="76"/>
      <c r="G5" s="76"/>
      <c r="H5" s="76"/>
      <c r="I5" s="77"/>
      <c r="J5" s="26"/>
      <c r="K5" s="24"/>
      <c r="L5" s="75" t="s">
        <v>32</v>
      </c>
      <c r="M5" s="76"/>
      <c r="N5" s="76"/>
      <c r="O5" s="76"/>
      <c r="P5" s="77"/>
      <c r="Q5" s="24"/>
      <c r="R5" s="24"/>
    </row>
    <row r="6" spans="1:18" ht="9.75" customHeight="1" thickBot="1" x14ac:dyDescent="0.2">
      <c r="A6" s="24"/>
      <c r="B6" s="24"/>
      <c r="C6" s="24"/>
      <c r="D6" s="25"/>
      <c r="E6" s="24"/>
      <c r="F6" s="24"/>
      <c r="G6" s="24"/>
      <c r="H6" s="24"/>
      <c r="I6" s="24"/>
      <c r="J6" s="26"/>
      <c r="K6" s="24"/>
      <c r="L6" s="26"/>
      <c r="M6" s="26"/>
      <c r="N6" s="24"/>
      <c r="O6" s="24"/>
      <c r="P6" s="24"/>
      <c r="Q6" s="26"/>
      <c r="R6" s="26"/>
    </row>
    <row r="7" spans="1:18" ht="18" customHeight="1" thickBot="1" x14ac:dyDescent="0.25">
      <c r="A7" s="24"/>
      <c r="B7" s="24"/>
      <c r="C7" s="30"/>
      <c r="D7" s="30" t="s">
        <v>22</v>
      </c>
      <c r="E7" s="78"/>
      <c r="F7" s="79"/>
      <c r="G7" s="31" t="s">
        <v>0</v>
      </c>
      <c r="H7" s="24"/>
      <c r="I7" s="24"/>
      <c r="J7" s="26"/>
      <c r="K7" s="24"/>
      <c r="L7" s="78"/>
      <c r="M7" s="79"/>
      <c r="N7" s="31" t="s">
        <v>0</v>
      </c>
      <c r="O7" s="24"/>
      <c r="P7" s="24"/>
      <c r="Q7" s="26"/>
      <c r="R7" s="26"/>
    </row>
    <row r="8" spans="1:18" s="32" customFormat="1" ht="9.75" customHeight="1" thickBot="1" x14ac:dyDescent="0.2">
      <c r="A8" s="24"/>
      <c r="B8" s="24"/>
      <c r="C8" s="25"/>
      <c r="D8" s="25"/>
      <c r="E8" s="16"/>
      <c r="F8" s="16"/>
      <c r="G8" s="26"/>
      <c r="H8" s="24"/>
      <c r="I8" s="24"/>
      <c r="J8" s="26"/>
      <c r="K8" s="24"/>
      <c r="L8" s="16"/>
      <c r="M8" s="16"/>
      <c r="N8" s="26"/>
      <c r="O8" s="24"/>
      <c r="P8" s="24"/>
      <c r="Q8" s="26"/>
      <c r="R8" s="26"/>
    </row>
    <row r="9" spans="1:18" ht="18" customHeight="1" thickBot="1" x14ac:dyDescent="0.25">
      <c r="A9" s="24"/>
      <c r="B9" s="24"/>
      <c r="C9" s="30"/>
      <c r="D9" s="30" t="s">
        <v>1</v>
      </c>
      <c r="E9" s="78">
        <v>0</v>
      </c>
      <c r="F9" s="79"/>
      <c r="G9" s="31" t="s">
        <v>0</v>
      </c>
      <c r="H9" s="24"/>
      <c r="I9" s="24"/>
      <c r="J9" s="26"/>
      <c r="K9" s="24"/>
      <c r="L9" s="78">
        <v>0</v>
      </c>
      <c r="M9" s="79"/>
      <c r="N9" s="31" t="s">
        <v>0</v>
      </c>
      <c r="O9" s="24"/>
      <c r="P9" s="24"/>
      <c r="Q9" s="26"/>
      <c r="R9" s="26"/>
    </row>
    <row r="10" spans="1:18" s="32" customFormat="1" ht="9.75" customHeight="1" thickBot="1" x14ac:dyDescent="0.2">
      <c r="A10" s="24"/>
      <c r="B10" s="24"/>
      <c r="C10" s="25"/>
      <c r="D10" s="25"/>
      <c r="E10" s="16"/>
      <c r="F10" s="16"/>
      <c r="G10" s="26"/>
      <c r="H10" s="24"/>
      <c r="I10" s="24"/>
      <c r="J10" s="26"/>
      <c r="K10" s="24"/>
      <c r="L10" s="16"/>
      <c r="M10" s="16"/>
      <c r="N10" s="26"/>
      <c r="O10" s="24"/>
      <c r="P10" s="24"/>
      <c r="Q10" s="26"/>
      <c r="R10" s="26"/>
    </row>
    <row r="11" spans="1:18" ht="18" customHeight="1" thickBot="1" x14ac:dyDescent="0.25">
      <c r="A11" s="24"/>
      <c r="B11" s="24"/>
      <c r="C11" s="33"/>
      <c r="D11" s="33" t="s">
        <v>2</v>
      </c>
      <c r="E11" s="86">
        <f>E7-E9</f>
        <v>0</v>
      </c>
      <c r="F11" s="87"/>
      <c r="G11" s="34" t="s">
        <v>0</v>
      </c>
      <c r="H11" s="24"/>
      <c r="I11" s="24"/>
      <c r="J11" s="26"/>
      <c r="K11" s="24"/>
      <c r="L11" s="86">
        <f>L7-L9</f>
        <v>0</v>
      </c>
      <c r="M11" s="87"/>
      <c r="N11" s="34" t="s">
        <v>0</v>
      </c>
      <c r="O11" s="24"/>
      <c r="P11" s="24"/>
      <c r="Q11" s="26"/>
      <c r="R11" s="26"/>
    </row>
    <row r="12" spans="1:18" s="32" customFormat="1" ht="9.75" customHeight="1" thickBot="1" x14ac:dyDescent="0.2">
      <c r="A12" s="24"/>
      <c r="B12" s="24"/>
      <c r="C12" s="35"/>
      <c r="D12" s="35"/>
      <c r="E12" s="17"/>
      <c r="F12" s="17"/>
      <c r="G12" s="36"/>
      <c r="H12" s="24"/>
      <c r="I12" s="24"/>
      <c r="J12" s="26"/>
      <c r="K12" s="24"/>
      <c r="L12" s="17"/>
      <c r="M12" s="17"/>
      <c r="N12" s="36"/>
      <c r="O12" s="24"/>
      <c r="P12" s="24"/>
      <c r="Q12" s="26"/>
      <c r="R12" s="26"/>
    </row>
    <row r="13" spans="1:18" ht="18" customHeight="1" thickBot="1" x14ac:dyDescent="0.25">
      <c r="A13" s="24"/>
      <c r="B13" s="24"/>
      <c r="C13" s="33"/>
      <c r="D13" s="33" t="s">
        <v>23</v>
      </c>
      <c r="E13" s="80">
        <v>2.14</v>
      </c>
      <c r="F13" s="79"/>
      <c r="G13" s="34" t="s">
        <v>16</v>
      </c>
      <c r="H13" s="24"/>
      <c r="I13" s="37"/>
      <c r="J13" s="26"/>
      <c r="K13" s="24"/>
      <c r="L13" s="81">
        <v>2.2000000000000002</v>
      </c>
      <c r="M13" s="79"/>
      <c r="N13" s="34" t="s">
        <v>13</v>
      </c>
      <c r="O13" s="24"/>
      <c r="P13" s="24"/>
      <c r="Q13" s="26"/>
      <c r="R13" s="26"/>
    </row>
    <row r="14" spans="1:18" s="32" customFormat="1" ht="9.75" customHeight="1" thickBot="1" x14ac:dyDescent="0.2">
      <c r="A14" s="24"/>
      <c r="B14" s="24"/>
      <c r="C14" s="35"/>
      <c r="D14" s="35"/>
      <c r="E14" s="18"/>
      <c r="F14" s="18"/>
      <c r="G14" s="36"/>
      <c r="H14" s="24"/>
      <c r="I14" s="24"/>
      <c r="J14" s="26"/>
      <c r="K14" s="24"/>
      <c r="L14" s="18"/>
      <c r="M14" s="18"/>
      <c r="N14" s="36"/>
      <c r="O14" s="24"/>
      <c r="P14" s="24"/>
      <c r="Q14" s="26"/>
      <c r="R14" s="26"/>
    </row>
    <row r="15" spans="1:18" ht="18" customHeight="1" thickBot="1" x14ac:dyDescent="0.25">
      <c r="A15" s="24"/>
      <c r="B15" s="24"/>
      <c r="C15" s="33"/>
      <c r="D15" s="33" t="s">
        <v>24</v>
      </c>
      <c r="E15" s="88">
        <v>96</v>
      </c>
      <c r="F15" s="79"/>
      <c r="G15" s="38" t="s">
        <v>25</v>
      </c>
      <c r="H15" s="24"/>
      <c r="I15" s="24"/>
      <c r="J15" s="26"/>
      <c r="K15" s="24"/>
      <c r="L15" s="89">
        <v>6</v>
      </c>
      <c r="M15" s="79"/>
      <c r="N15" s="38" t="s">
        <v>25</v>
      </c>
      <c r="O15" s="24"/>
      <c r="P15" s="24"/>
      <c r="Q15" s="26"/>
      <c r="R15" s="26"/>
    </row>
    <row r="16" spans="1:18" s="32" customFormat="1" ht="9.75" customHeight="1" thickBot="1" x14ac:dyDescent="0.2">
      <c r="A16" s="24"/>
      <c r="B16" s="24"/>
      <c r="C16" s="35"/>
      <c r="D16" s="35"/>
      <c r="E16" s="19"/>
      <c r="F16" s="19"/>
      <c r="G16" s="36"/>
      <c r="H16" s="24"/>
      <c r="I16" s="24"/>
      <c r="J16" s="26"/>
      <c r="K16" s="24"/>
      <c r="L16" s="19"/>
      <c r="M16" s="19"/>
      <c r="N16" s="36"/>
      <c r="O16" s="24"/>
      <c r="P16" s="24"/>
      <c r="Q16" s="26"/>
      <c r="R16" s="26"/>
    </row>
    <row r="17" spans="1:18" ht="18" customHeight="1" thickBot="1" x14ac:dyDescent="0.25">
      <c r="A17" s="24"/>
      <c r="B17" s="24"/>
      <c r="C17" s="33"/>
      <c r="D17" s="33" t="s">
        <v>4</v>
      </c>
      <c r="E17" s="23">
        <v>0</v>
      </c>
      <c r="F17" s="22" t="s">
        <v>27</v>
      </c>
      <c r="G17" s="34" t="s">
        <v>0</v>
      </c>
      <c r="H17" s="71"/>
      <c r="I17" s="72"/>
      <c r="J17" s="72"/>
      <c r="K17" s="73"/>
      <c r="L17" s="23">
        <v>0</v>
      </c>
      <c r="M17" s="22" t="s">
        <v>27</v>
      </c>
      <c r="N17" s="34" t="s">
        <v>0</v>
      </c>
      <c r="O17" s="71"/>
      <c r="P17" s="74"/>
      <c r="Q17" s="74"/>
      <c r="R17" s="74"/>
    </row>
    <row r="18" spans="1:18" s="32" customFormat="1" ht="14.85" customHeight="1" x14ac:dyDescent="0.15">
      <c r="A18" s="24"/>
      <c r="B18" s="24"/>
      <c r="C18" s="95" t="s">
        <v>15</v>
      </c>
      <c r="D18" s="96"/>
      <c r="E18" s="96"/>
      <c r="F18" s="96"/>
      <c r="G18" s="39"/>
      <c r="H18" s="95"/>
      <c r="I18" s="97"/>
      <c r="J18" s="97"/>
      <c r="K18" s="97"/>
      <c r="L18" s="97"/>
      <c r="M18" s="97"/>
      <c r="N18" s="40"/>
      <c r="O18" s="24"/>
      <c r="P18" s="24"/>
      <c r="Q18" s="26"/>
      <c r="R18" s="26"/>
    </row>
    <row r="19" spans="1:18" s="32" customFormat="1" ht="9.75" customHeight="1" thickBot="1" x14ac:dyDescent="0.2">
      <c r="A19" s="24"/>
      <c r="B19" s="24"/>
      <c r="C19" s="24"/>
      <c r="D19" s="35"/>
      <c r="E19" s="17"/>
      <c r="F19" s="17"/>
      <c r="G19" s="36"/>
      <c r="H19" s="24"/>
      <c r="I19" s="24"/>
      <c r="J19" s="26"/>
      <c r="K19" s="24"/>
      <c r="L19" s="17"/>
      <c r="M19" s="17"/>
      <c r="N19" s="36"/>
      <c r="O19" s="24"/>
      <c r="P19" s="24"/>
      <c r="Q19" s="26"/>
      <c r="R19" s="26"/>
    </row>
    <row r="20" spans="1:18" ht="18" customHeight="1" thickBot="1" x14ac:dyDescent="0.25">
      <c r="A20" s="24"/>
      <c r="B20" s="24"/>
      <c r="C20" s="33"/>
      <c r="D20" s="33" t="s">
        <v>5</v>
      </c>
      <c r="E20" s="86">
        <f>E15/12*2</f>
        <v>16</v>
      </c>
      <c r="F20" s="87"/>
      <c r="G20" s="34" t="s">
        <v>3</v>
      </c>
      <c r="H20" s="24"/>
      <c r="I20" s="24"/>
      <c r="J20" s="26"/>
      <c r="K20" s="24"/>
      <c r="L20" s="86">
        <f>L15/12*2</f>
        <v>1</v>
      </c>
      <c r="M20" s="87"/>
      <c r="N20" s="34" t="s">
        <v>3</v>
      </c>
      <c r="O20" s="24"/>
      <c r="P20" s="24"/>
      <c r="Q20" s="26"/>
      <c r="R20" s="26"/>
    </row>
    <row r="21" spans="1:18" ht="12.75" hidden="1" customHeight="1" x14ac:dyDescent="0.15">
      <c r="A21" s="24"/>
      <c r="B21" s="24"/>
      <c r="C21" s="35" t="s">
        <v>6</v>
      </c>
      <c r="D21" s="35"/>
      <c r="E21" s="100">
        <f>IF(E13=0,0,ROUNDDOWN(E15*$E$13/1200*(1+$E$13/1200)^E15/((1+$E$13/1200)^E15-1)-1,6))</f>
        <v>8.8929999999999995E-2</v>
      </c>
      <c r="F21" s="100"/>
      <c r="G21" s="41"/>
      <c r="H21" s="24"/>
      <c r="I21" s="24"/>
      <c r="J21" s="26"/>
      <c r="K21" s="24"/>
      <c r="L21" s="100">
        <f>IF(L13=0,0,ROUNDDOWN(L15*$L$13/1200*(1+$L$13/1200)^L15/((1+$L$13/1200)^L15-1)-1,6))</f>
        <v>6.4260000000000003E-3</v>
      </c>
      <c r="M21" s="100"/>
      <c r="N21" s="41"/>
      <c r="O21" s="24"/>
      <c r="P21" s="24"/>
      <c r="Q21" s="26"/>
      <c r="R21" s="26"/>
    </row>
    <row r="22" spans="1:18" s="32" customFormat="1" ht="9.75" customHeight="1" thickBot="1" x14ac:dyDescent="0.2">
      <c r="A22" s="24"/>
      <c r="B22" s="24"/>
      <c r="C22" s="35"/>
      <c r="D22" s="35"/>
      <c r="E22" s="42"/>
      <c r="F22" s="42"/>
      <c r="G22" s="41"/>
      <c r="H22" s="24"/>
      <c r="I22" s="24"/>
      <c r="J22" s="26"/>
      <c r="K22" s="24"/>
      <c r="L22" s="42"/>
      <c r="M22" s="42"/>
      <c r="N22" s="43"/>
      <c r="O22" s="24"/>
      <c r="P22" s="24"/>
      <c r="Q22" s="26"/>
      <c r="R22" s="26"/>
    </row>
    <row r="23" spans="1:18" ht="18" customHeight="1" thickBot="1" x14ac:dyDescent="0.25">
      <c r="A23" s="24"/>
      <c r="B23" s="24"/>
      <c r="C23" s="33"/>
      <c r="D23" s="33" t="s">
        <v>7</v>
      </c>
      <c r="E23" s="86">
        <f>INT($E$11*E21)</f>
        <v>0</v>
      </c>
      <c r="F23" s="87"/>
      <c r="G23" s="34" t="s">
        <v>0</v>
      </c>
      <c r="H23" s="24"/>
      <c r="I23" s="24"/>
      <c r="J23" s="26"/>
      <c r="K23" s="24"/>
      <c r="L23" s="86">
        <f>INT($L$11*L21)</f>
        <v>0</v>
      </c>
      <c r="M23" s="87"/>
      <c r="N23" s="34" t="s">
        <v>0</v>
      </c>
      <c r="O23" s="24"/>
      <c r="P23" s="24"/>
      <c r="Q23" s="26"/>
      <c r="R23" s="26"/>
    </row>
    <row r="24" spans="1:18" s="32" customFormat="1" ht="9.75" customHeight="1" thickBot="1" x14ac:dyDescent="0.2">
      <c r="A24" s="24"/>
      <c r="B24" s="24"/>
      <c r="C24" s="35"/>
      <c r="D24" s="35"/>
      <c r="E24" s="44"/>
      <c r="F24" s="44"/>
      <c r="G24" s="36"/>
      <c r="H24" s="24"/>
      <c r="I24" s="24"/>
      <c r="J24" s="26"/>
      <c r="K24" s="24"/>
      <c r="L24" s="44"/>
      <c r="M24" s="44"/>
      <c r="N24" s="36"/>
      <c r="O24" s="24"/>
      <c r="P24" s="24"/>
      <c r="Q24" s="26"/>
      <c r="R24" s="26"/>
    </row>
    <row r="25" spans="1:18" ht="18" customHeight="1" thickBot="1" x14ac:dyDescent="0.25">
      <c r="A25" s="24"/>
      <c r="B25" s="24"/>
      <c r="C25" s="33"/>
      <c r="D25" s="33" t="s">
        <v>8</v>
      </c>
      <c r="E25" s="86">
        <f>$E$11+E23</f>
        <v>0</v>
      </c>
      <c r="F25" s="87"/>
      <c r="G25" s="34" t="s">
        <v>0</v>
      </c>
      <c r="H25" s="24"/>
      <c r="I25" s="24"/>
      <c r="J25" s="26"/>
      <c r="K25" s="24"/>
      <c r="L25" s="86">
        <f>$L$11+L23</f>
        <v>0</v>
      </c>
      <c r="M25" s="87"/>
      <c r="N25" s="34" t="s">
        <v>0</v>
      </c>
      <c r="O25" s="24"/>
      <c r="P25" s="24"/>
      <c r="Q25" s="26"/>
      <c r="R25" s="26"/>
    </row>
    <row r="26" spans="1:18" ht="18" hidden="1" customHeight="1" x14ac:dyDescent="0.15">
      <c r="A26" s="24"/>
      <c r="B26" s="24"/>
      <c r="C26" s="35" t="s">
        <v>9</v>
      </c>
      <c r="D26" s="35"/>
      <c r="E26" s="101">
        <f>$E$17*1000*E20</f>
        <v>0</v>
      </c>
      <c r="F26" s="101"/>
      <c r="G26" s="36" t="s">
        <v>0</v>
      </c>
      <c r="H26" s="24"/>
      <c r="I26" s="24"/>
      <c r="J26" s="26"/>
      <c r="K26" s="24"/>
      <c r="L26" s="101">
        <f>$L$17*1000*L20</f>
        <v>0</v>
      </c>
      <c r="M26" s="101"/>
      <c r="N26" s="36" t="s">
        <v>0</v>
      </c>
      <c r="O26" s="24"/>
      <c r="P26" s="24"/>
      <c r="Q26" s="26"/>
      <c r="R26" s="26"/>
    </row>
    <row r="27" spans="1:18" ht="26.25" hidden="1" customHeight="1" x14ac:dyDescent="0.15">
      <c r="A27" s="24"/>
      <c r="B27" s="24"/>
      <c r="C27" s="35" t="s">
        <v>10</v>
      </c>
      <c r="D27" s="35"/>
      <c r="E27" s="82">
        <f>E25-E26</f>
        <v>0</v>
      </c>
      <c r="F27" s="82"/>
      <c r="G27" s="36" t="s">
        <v>0</v>
      </c>
      <c r="H27" s="24"/>
      <c r="I27" s="24"/>
      <c r="J27" s="26"/>
      <c r="K27" s="24"/>
      <c r="L27" s="82">
        <f>L25-L26</f>
        <v>0</v>
      </c>
      <c r="M27" s="82"/>
      <c r="N27" s="36" t="s">
        <v>0</v>
      </c>
      <c r="O27" s="24"/>
      <c r="P27" s="24"/>
      <c r="Q27" s="26"/>
      <c r="R27" s="26"/>
    </row>
    <row r="28" spans="1:18" s="32" customFormat="1" ht="9.75" customHeight="1" thickBot="1" x14ac:dyDescent="0.2">
      <c r="A28" s="24"/>
      <c r="B28" s="24"/>
      <c r="C28" s="35"/>
      <c r="D28" s="35"/>
      <c r="E28" s="45"/>
      <c r="F28" s="45"/>
      <c r="G28" s="36"/>
      <c r="H28" s="24"/>
      <c r="I28" s="24"/>
      <c r="J28" s="26"/>
      <c r="K28" s="24"/>
      <c r="L28" s="45"/>
      <c r="M28" s="45"/>
      <c r="N28" s="36"/>
      <c r="O28" s="24"/>
      <c r="P28" s="24"/>
      <c r="Q28" s="26"/>
      <c r="R28" s="26"/>
    </row>
    <row r="29" spans="1:18" ht="18" customHeight="1" thickBot="1" x14ac:dyDescent="0.25">
      <c r="A29" s="24"/>
      <c r="B29" s="24"/>
      <c r="C29" s="33"/>
      <c r="D29" s="33" t="s">
        <v>11</v>
      </c>
      <c r="E29" s="86">
        <f>E27-E31*I31</f>
        <v>0</v>
      </c>
      <c r="F29" s="87"/>
      <c r="G29" s="34" t="s">
        <v>0</v>
      </c>
      <c r="H29" s="34" t="s">
        <v>17</v>
      </c>
      <c r="I29" s="46">
        <v>1</v>
      </c>
      <c r="J29" s="34" t="s">
        <v>3</v>
      </c>
      <c r="K29" s="24"/>
      <c r="L29" s="86">
        <f>L27-L31*P31</f>
        <v>0</v>
      </c>
      <c r="M29" s="87"/>
      <c r="N29" s="34" t="s">
        <v>0</v>
      </c>
      <c r="O29" s="34" t="s">
        <v>14</v>
      </c>
      <c r="P29" s="46">
        <v>1</v>
      </c>
      <c r="Q29" s="38" t="s">
        <v>3</v>
      </c>
      <c r="R29" s="21"/>
    </row>
    <row r="30" spans="1:18" s="32" customFormat="1" ht="9.75" customHeight="1" thickBot="1" x14ac:dyDescent="0.2">
      <c r="A30" s="24"/>
      <c r="B30" s="24"/>
      <c r="C30" s="35"/>
      <c r="D30" s="35"/>
      <c r="E30" s="45"/>
      <c r="F30" s="45"/>
      <c r="G30" s="36"/>
      <c r="H30" s="36"/>
      <c r="I30" s="19"/>
      <c r="J30" s="36"/>
      <c r="K30" s="24"/>
      <c r="L30" s="45"/>
      <c r="M30" s="45"/>
      <c r="N30" s="36"/>
      <c r="O30" s="36"/>
      <c r="P30" s="19"/>
      <c r="Q30" s="35"/>
      <c r="R30" s="36"/>
    </row>
    <row r="31" spans="1:18" ht="18" customHeight="1" thickBot="1" x14ac:dyDescent="0.25">
      <c r="A31" s="24"/>
      <c r="B31" s="24"/>
      <c r="C31" s="33"/>
      <c r="D31" s="33" t="s">
        <v>12</v>
      </c>
      <c r="E31" s="98">
        <f>ROUNDDOWN(E27/E15,-2)</f>
        <v>0</v>
      </c>
      <c r="F31" s="99"/>
      <c r="G31" s="34" t="s">
        <v>0</v>
      </c>
      <c r="H31" s="34" t="s">
        <v>17</v>
      </c>
      <c r="I31" s="46">
        <f>E15-1</f>
        <v>95</v>
      </c>
      <c r="J31" s="34" t="s">
        <v>3</v>
      </c>
      <c r="K31" s="24"/>
      <c r="L31" s="98">
        <f>ROUNDDOWN(L27/L15,-2)</f>
        <v>0</v>
      </c>
      <c r="M31" s="99"/>
      <c r="N31" s="34" t="s">
        <v>0</v>
      </c>
      <c r="O31" s="34" t="s">
        <v>14</v>
      </c>
      <c r="P31" s="46">
        <f>L15-1</f>
        <v>5</v>
      </c>
      <c r="Q31" s="38" t="s">
        <v>3</v>
      </c>
      <c r="R31" s="21"/>
    </row>
    <row r="32" spans="1:18" s="32" customFormat="1" ht="41.85" customHeight="1" x14ac:dyDescent="0.2">
      <c r="A32" s="24"/>
      <c r="B32" s="24"/>
      <c r="C32" s="24"/>
      <c r="D32" s="47"/>
      <c r="E32" s="48"/>
      <c r="F32" s="48"/>
      <c r="G32" s="21"/>
      <c r="H32" s="21"/>
      <c r="I32" s="49"/>
      <c r="J32" s="21"/>
      <c r="K32" s="24"/>
      <c r="L32" s="48"/>
      <c r="M32" s="48"/>
      <c r="N32" s="21"/>
      <c r="O32" s="21"/>
      <c r="P32" s="49"/>
      <c r="Q32" s="21"/>
      <c r="R32" s="21"/>
    </row>
    <row r="33" spans="1:18" s="32" customFormat="1" ht="18" customHeight="1" thickBot="1" x14ac:dyDescent="0.25">
      <c r="A33" s="50"/>
      <c r="B33" s="50"/>
      <c r="C33" s="47"/>
      <c r="D33" s="48"/>
      <c r="E33" s="21"/>
      <c r="F33" s="21"/>
      <c r="G33" s="21"/>
      <c r="H33" s="49"/>
      <c r="I33" s="21"/>
      <c r="J33" s="24"/>
      <c r="K33" s="33"/>
      <c r="L33" s="48"/>
      <c r="M33" s="48"/>
      <c r="N33" s="21"/>
      <c r="O33" s="21"/>
      <c r="P33" s="49"/>
      <c r="Q33" s="21"/>
      <c r="R33" s="21"/>
    </row>
    <row r="34" spans="1:18" s="32" customFormat="1" ht="18" customHeight="1" thickBot="1" x14ac:dyDescent="0.25">
      <c r="A34" s="50"/>
      <c r="B34" s="50"/>
      <c r="C34" s="51" t="s">
        <v>18</v>
      </c>
      <c r="D34" s="20"/>
      <c r="E34" s="90" t="s">
        <v>28</v>
      </c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2"/>
      <c r="Q34" s="21"/>
      <c r="R34" s="21"/>
    </row>
    <row r="35" spans="1:18" s="32" customFormat="1" ht="9.75" customHeight="1" x14ac:dyDescent="0.2">
      <c r="A35" s="50"/>
      <c r="B35" s="50"/>
      <c r="C35" s="47"/>
      <c r="D35" s="48"/>
      <c r="E35" s="21"/>
      <c r="F35" s="21"/>
      <c r="G35" s="21"/>
      <c r="H35" s="49"/>
      <c r="I35" s="21"/>
      <c r="J35" s="24"/>
      <c r="K35" s="33"/>
      <c r="L35" s="48"/>
      <c r="M35" s="48"/>
      <c r="N35" s="21"/>
      <c r="O35" s="21"/>
      <c r="P35" s="49"/>
      <c r="Q35" s="21"/>
      <c r="R35" s="21"/>
    </row>
    <row r="36" spans="1:18" s="32" customFormat="1" ht="18" customHeight="1" x14ac:dyDescent="0.2">
      <c r="A36" s="50"/>
      <c r="B36" s="50"/>
      <c r="C36" s="51" t="s">
        <v>21</v>
      </c>
      <c r="D36" s="21"/>
      <c r="E36" s="93" t="s">
        <v>29</v>
      </c>
      <c r="F36" s="94"/>
      <c r="G36" s="94"/>
      <c r="H36" s="94"/>
      <c r="I36" s="94"/>
      <c r="J36" s="94"/>
      <c r="K36" s="94"/>
      <c r="L36" s="94"/>
      <c r="M36" s="94"/>
      <c r="N36" s="52"/>
      <c r="O36" s="52"/>
      <c r="P36" s="52"/>
      <c r="Q36" s="21"/>
      <c r="R36" s="21"/>
    </row>
    <row r="37" spans="1:18" s="32" customFormat="1" ht="9.75" customHeight="1" x14ac:dyDescent="0.2">
      <c r="A37" s="50"/>
      <c r="B37" s="50"/>
      <c r="C37" s="47"/>
      <c r="D37" s="48"/>
      <c r="E37" s="21"/>
      <c r="F37" s="21"/>
      <c r="G37" s="21"/>
      <c r="H37" s="49"/>
      <c r="I37" s="21"/>
      <c r="J37" s="24"/>
      <c r="K37" s="33"/>
      <c r="L37" s="48"/>
      <c r="M37" s="48"/>
      <c r="N37" s="21"/>
      <c r="O37" s="21"/>
      <c r="P37" s="49"/>
      <c r="Q37" s="21"/>
      <c r="R37" s="21"/>
    </row>
    <row r="38" spans="1:18" s="32" customFormat="1" ht="18" customHeight="1" x14ac:dyDescent="0.2">
      <c r="A38" s="50"/>
      <c r="B38" s="50"/>
      <c r="C38" s="51" t="s">
        <v>19</v>
      </c>
      <c r="D38" s="21"/>
      <c r="E38" s="84" t="s">
        <v>30</v>
      </c>
      <c r="F38" s="85"/>
      <c r="G38" s="85"/>
      <c r="H38" s="85"/>
      <c r="I38" s="85"/>
      <c r="J38" s="85"/>
      <c r="K38" s="85"/>
      <c r="L38" s="85"/>
      <c r="M38" s="85"/>
      <c r="N38" s="53"/>
      <c r="O38" s="53"/>
      <c r="P38" s="21"/>
      <c r="Q38" s="24"/>
      <c r="R38" s="24"/>
    </row>
    <row r="39" spans="1:18" s="32" customFormat="1" ht="9.75" customHeight="1" x14ac:dyDescent="0.2">
      <c r="A39" s="50"/>
      <c r="B39" s="50"/>
      <c r="C39" s="47"/>
      <c r="D39" s="48"/>
      <c r="E39" s="21"/>
      <c r="F39" s="21"/>
      <c r="G39" s="21"/>
      <c r="H39" s="49"/>
      <c r="I39" s="21"/>
      <c r="J39" s="24"/>
      <c r="K39" s="33"/>
      <c r="L39" s="48"/>
      <c r="M39" s="48"/>
      <c r="N39" s="24"/>
      <c r="O39" s="21"/>
      <c r="P39" s="24"/>
      <c r="Q39" s="24"/>
      <c r="R39" s="24"/>
    </row>
    <row r="40" spans="1:18" s="32" customFormat="1" ht="23.85" customHeight="1" x14ac:dyDescent="0.2">
      <c r="A40" s="50"/>
      <c r="B40" s="50"/>
      <c r="C40" s="47"/>
      <c r="D40" s="48"/>
      <c r="E40" s="21"/>
      <c r="F40" s="21"/>
      <c r="G40" s="21"/>
      <c r="H40" s="49"/>
      <c r="I40" s="21"/>
      <c r="J40" s="24"/>
      <c r="K40" s="33"/>
      <c r="L40" s="48"/>
      <c r="M40" s="48"/>
      <c r="N40" s="24"/>
      <c r="O40" s="21"/>
      <c r="P40" s="24"/>
      <c r="Q40" s="24"/>
      <c r="R40" s="24"/>
    </row>
    <row r="41" spans="1:18" s="32" customFormat="1" ht="20.45" customHeight="1" x14ac:dyDescent="0.15">
      <c r="A41" s="54"/>
      <c r="B41" s="54"/>
      <c r="C41" s="54"/>
      <c r="D41" s="55"/>
      <c r="E41" s="56"/>
      <c r="F41" s="56"/>
      <c r="G41" s="54"/>
      <c r="H41" s="54"/>
      <c r="I41" s="54"/>
      <c r="J41" s="57"/>
      <c r="K41" s="54"/>
      <c r="L41" s="54"/>
      <c r="M41" s="54"/>
      <c r="N41" s="54"/>
      <c r="O41" s="54"/>
      <c r="P41" s="54"/>
      <c r="Q41" s="54"/>
      <c r="R41" s="54"/>
    </row>
    <row r="42" spans="1:18" s="32" customFormat="1" ht="19.5" customHeight="1" x14ac:dyDescent="0.15">
      <c r="A42" s="27"/>
      <c r="B42" s="27"/>
      <c r="C42" s="58"/>
      <c r="D42" s="59"/>
      <c r="E42" s="27"/>
      <c r="F42" s="27"/>
      <c r="G42" s="27"/>
      <c r="H42" s="27"/>
      <c r="I42" s="27"/>
      <c r="J42" s="60"/>
      <c r="K42" s="27"/>
      <c r="L42" s="83"/>
      <c r="M42" s="83"/>
      <c r="N42" s="83"/>
      <c r="O42" s="83"/>
      <c r="P42" s="27"/>
      <c r="Q42" s="27"/>
      <c r="R42" s="27"/>
    </row>
    <row r="43" spans="1:18" s="32" customFormat="1" ht="9.75" customHeight="1" x14ac:dyDescent="0.15">
      <c r="A43" s="27"/>
      <c r="B43" s="27"/>
      <c r="C43" s="67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27"/>
      <c r="R43" s="27"/>
    </row>
    <row r="44" spans="1:18" s="32" customFormat="1" ht="20.100000000000001" customHeight="1" x14ac:dyDescent="0.15">
      <c r="A44" s="27"/>
      <c r="B44" s="27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27"/>
      <c r="R44" s="27"/>
    </row>
    <row r="45" spans="1:18" s="32" customFormat="1" ht="9.75" customHeight="1" x14ac:dyDescent="0.15">
      <c r="A45" s="27"/>
      <c r="B45" s="27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27"/>
      <c r="R45" s="27"/>
    </row>
    <row r="46" spans="1:18" s="32" customFormat="1" ht="20.100000000000001" customHeight="1" x14ac:dyDescent="0.15">
      <c r="A46" s="27"/>
      <c r="B46" s="27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27"/>
      <c r="R46" s="27"/>
    </row>
    <row r="47" spans="1:18" s="32" customFormat="1" ht="13.7" customHeight="1" x14ac:dyDescent="0.15">
      <c r="A47" s="27"/>
      <c r="B47" s="27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27"/>
      <c r="R47" s="27"/>
    </row>
    <row r="48" spans="1:18" s="32" customFormat="1" x14ac:dyDescent="0.15">
      <c r="A48" s="27"/>
      <c r="B48" s="27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27"/>
      <c r="R48" s="27"/>
    </row>
    <row r="49" spans="1:18" s="32" customFormat="1" ht="2.1" customHeight="1" x14ac:dyDescent="0.15">
      <c r="A49" s="27"/>
      <c r="B49" s="27"/>
      <c r="D49" s="61"/>
      <c r="J49" s="62"/>
      <c r="Q49" s="27"/>
      <c r="R49" s="27"/>
    </row>
    <row r="50" spans="1:18" s="32" customFormat="1" x14ac:dyDescent="0.15">
      <c r="A50" s="27"/>
      <c r="B50" s="27"/>
      <c r="C50" s="27"/>
      <c r="D50" s="59"/>
      <c r="E50" s="27"/>
      <c r="F50" s="27"/>
      <c r="G50" s="27"/>
      <c r="H50" s="27"/>
      <c r="I50" s="27"/>
      <c r="J50" s="60"/>
      <c r="K50" s="27"/>
      <c r="L50" s="27"/>
      <c r="M50" s="27"/>
      <c r="N50" s="27"/>
      <c r="O50" s="27"/>
      <c r="P50" s="27"/>
      <c r="Q50" s="27"/>
      <c r="R50" s="27"/>
    </row>
    <row r="51" spans="1:18" s="32" customFormat="1" hidden="1" x14ac:dyDescent="0.15">
      <c r="A51" s="27"/>
      <c r="B51" s="27"/>
      <c r="C51" s="27"/>
      <c r="D51" s="59"/>
      <c r="E51" s="27"/>
      <c r="F51" s="27"/>
      <c r="G51" s="27"/>
      <c r="H51" s="27"/>
      <c r="I51" s="27"/>
      <c r="J51" s="60"/>
      <c r="K51" s="27"/>
      <c r="L51" s="27"/>
      <c r="M51" s="27"/>
      <c r="N51" s="27"/>
      <c r="O51" s="27"/>
      <c r="P51" s="27"/>
      <c r="Q51" s="27"/>
      <c r="R51" s="27"/>
    </row>
    <row r="52" spans="1:18" s="32" customFormat="1" hidden="1" x14ac:dyDescent="0.15">
      <c r="A52" s="27"/>
      <c r="B52" s="27"/>
      <c r="C52" s="27"/>
      <c r="D52" s="59"/>
      <c r="E52" s="27"/>
      <c r="F52" s="27"/>
      <c r="G52" s="27"/>
      <c r="H52" s="27"/>
      <c r="I52" s="27"/>
      <c r="J52" s="60"/>
      <c r="K52" s="27"/>
      <c r="L52" s="27"/>
      <c r="M52" s="27"/>
      <c r="N52" s="27"/>
      <c r="O52" s="27"/>
      <c r="P52" s="27"/>
      <c r="Q52" s="27"/>
      <c r="R52" s="27"/>
    </row>
    <row r="53" spans="1:18" s="32" customFormat="1" hidden="1" x14ac:dyDescent="0.15">
      <c r="A53" s="27"/>
      <c r="B53" s="27"/>
      <c r="C53" s="27"/>
      <c r="D53" s="59"/>
      <c r="E53" s="27"/>
      <c r="F53" s="27"/>
      <c r="G53" s="27"/>
      <c r="H53" s="27"/>
      <c r="I53" s="27"/>
      <c r="J53" s="60"/>
      <c r="K53" s="27"/>
      <c r="L53" s="27"/>
      <c r="M53" s="27"/>
      <c r="N53" s="27"/>
      <c r="O53" s="27"/>
      <c r="P53" s="27"/>
      <c r="Q53" s="27"/>
      <c r="R53" s="27"/>
    </row>
    <row r="54" spans="1:18" s="32" customFormat="1" hidden="1" x14ac:dyDescent="0.15">
      <c r="A54" s="27"/>
      <c r="B54" s="27"/>
      <c r="C54" s="27"/>
      <c r="D54" s="59"/>
      <c r="E54" s="27"/>
      <c r="F54" s="27"/>
      <c r="G54" s="27"/>
      <c r="H54" s="27"/>
      <c r="I54" s="27"/>
      <c r="J54" s="60"/>
      <c r="K54" s="27"/>
      <c r="L54" s="27"/>
      <c r="M54" s="27"/>
      <c r="N54" s="27"/>
      <c r="O54" s="27"/>
      <c r="P54" s="27"/>
      <c r="Q54" s="27"/>
      <c r="R54" s="27"/>
    </row>
    <row r="55" spans="1:18" s="32" customFormat="1" hidden="1" x14ac:dyDescent="0.15">
      <c r="A55" s="27"/>
      <c r="B55" s="27"/>
      <c r="C55" s="27"/>
      <c r="D55" s="59"/>
      <c r="E55" s="27"/>
      <c r="F55" s="27"/>
      <c r="G55" s="27"/>
      <c r="H55" s="27"/>
      <c r="I55" s="27"/>
      <c r="J55" s="60"/>
      <c r="K55" s="27"/>
      <c r="L55" s="27"/>
      <c r="M55" s="27"/>
      <c r="N55" s="27"/>
      <c r="O55" s="27"/>
      <c r="P55" s="27"/>
      <c r="Q55" s="27"/>
      <c r="R55" s="27"/>
    </row>
    <row r="56" spans="1:18" s="32" customFormat="1" hidden="1" x14ac:dyDescent="0.15">
      <c r="A56" s="27"/>
      <c r="B56" s="27"/>
      <c r="C56" s="27"/>
      <c r="D56" s="59"/>
      <c r="E56" s="27"/>
      <c r="F56" s="27"/>
      <c r="G56" s="27"/>
      <c r="H56" s="27"/>
      <c r="I56" s="27"/>
      <c r="J56" s="60"/>
      <c r="K56" s="27"/>
      <c r="L56" s="27"/>
      <c r="M56" s="27"/>
      <c r="N56" s="27"/>
      <c r="O56" s="27"/>
      <c r="P56" s="27"/>
      <c r="Q56" s="27"/>
      <c r="R56" s="27"/>
    </row>
    <row r="57" spans="1:18" s="32" customFormat="1" hidden="1" x14ac:dyDescent="0.15">
      <c r="A57" s="27"/>
      <c r="B57" s="27"/>
      <c r="C57" s="27"/>
      <c r="D57" s="59"/>
      <c r="E57" s="27"/>
      <c r="F57" s="27"/>
      <c r="G57" s="27"/>
      <c r="H57" s="27"/>
      <c r="I57" s="27"/>
      <c r="J57" s="60"/>
      <c r="K57" s="27"/>
      <c r="L57" s="27"/>
      <c r="M57" s="27"/>
      <c r="N57" s="27"/>
      <c r="O57" s="27"/>
      <c r="P57" s="27"/>
      <c r="Q57" s="27"/>
      <c r="R57" s="27"/>
    </row>
    <row r="58" spans="1:18" s="32" customFormat="1" hidden="1" x14ac:dyDescent="0.15">
      <c r="A58" s="27"/>
      <c r="B58" s="27"/>
      <c r="C58" s="27"/>
      <c r="D58" s="59"/>
      <c r="E58" s="27"/>
      <c r="F58" s="27"/>
      <c r="G58" s="27"/>
      <c r="H58" s="27"/>
      <c r="I58" s="27"/>
      <c r="J58" s="60"/>
      <c r="K58" s="27"/>
      <c r="L58" s="27"/>
      <c r="M58" s="27"/>
      <c r="N58" s="27"/>
      <c r="O58" s="27"/>
      <c r="P58" s="27"/>
      <c r="Q58" s="27"/>
      <c r="R58" s="27"/>
    </row>
    <row r="59" spans="1:18" s="32" customFormat="1" hidden="1" x14ac:dyDescent="0.15">
      <c r="A59" s="27"/>
      <c r="B59" s="27"/>
      <c r="C59" s="27"/>
      <c r="D59" s="59"/>
      <c r="E59" s="27"/>
      <c r="F59" s="27"/>
      <c r="G59" s="27"/>
      <c r="H59" s="27"/>
      <c r="I59" s="27"/>
      <c r="J59" s="60"/>
      <c r="K59" s="27"/>
      <c r="L59" s="27"/>
      <c r="M59" s="27"/>
      <c r="N59" s="27"/>
      <c r="O59" s="27"/>
      <c r="P59" s="27"/>
      <c r="Q59" s="27"/>
      <c r="R59" s="27"/>
    </row>
    <row r="60" spans="1:18" s="32" customFormat="1" hidden="1" x14ac:dyDescent="0.15">
      <c r="A60" s="27"/>
      <c r="B60" s="27"/>
      <c r="C60" s="27"/>
      <c r="D60" s="59"/>
      <c r="E60" s="27"/>
      <c r="F60" s="27"/>
      <c r="G60" s="27"/>
      <c r="H60" s="27"/>
      <c r="I60" s="27"/>
      <c r="J60" s="60"/>
      <c r="K60" s="27"/>
      <c r="L60" s="27"/>
      <c r="M60" s="27"/>
      <c r="N60" s="27"/>
      <c r="O60" s="27"/>
      <c r="P60" s="27"/>
      <c r="Q60" s="27"/>
      <c r="R60" s="27"/>
    </row>
    <row r="61" spans="1:18" s="32" customFormat="1" hidden="1" x14ac:dyDescent="0.15">
      <c r="A61" s="27"/>
      <c r="B61" s="27"/>
      <c r="C61" s="27"/>
      <c r="D61" s="59"/>
      <c r="E61" s="27"/>
      <c r="F61" s="27"/>
      <c r="G61" s="27"/>
      <c r="H61" s="27"/>
      <c r="I61" s="27"/>
      <c r="J61" s="60"/>
      <c r="K61" s="27"/>
      <c r="L61" s="27"/>
      <c r="M61" s="27"/>
      <c r="N61" s="27"/>
      <c r="O61" s="27"/>
      <c r="P61" s="27"/>
      <c r="Q61" s="27"/>
      <c r="R61" s="27"/>
    </row>
    <row r="62" spans="1:18" s="32" customFormat="1" hidden="1" x14ac:dyDescent="0.15">
      <c r="A62" s="27"/>
      <c r="B62" s="27"/>
      <c r="C62" s="27"/>
      <c r="D62" s="59"/>
      <c r="E62" s="27"/>
      <c r="F62" s="27"/>
      <c r="G62" s="27"/>
      <c r="H62" s="27"/>
      <c r="I62" s="27"/>
      <c r="J62" s="60"/>
      <c r="K62" s="27"/>
      <c r="L62" s="27"/>
      <c r="M62" s="27"/>
      <c r="N62" s="27"/>
      <c r="O62" s="27"/>
      <c r="P62" s="27"/>
      <c r="Q62" s="27"/>
      <c r="R62" s="27"/>
    </row>
    <row r="63" spans="1:18" s="32" customFormat="1" hidden="1" x14ac:dyDescent="0.15">
      <c r="A63" s="27"/>
      <c r="B63" s="27"/>
      <c r="C63" s="27"/>
      <c r="D63" s="59"/>
      <c r="E63" s="27"/>
      <c r="F63" s="27"/>
      <c r="G63" s="27"/>
      <c r="H63" s="27"/>
      <c r="I63" s="27"/>
      <c r="J63" s="60"/>
      <c r="K63" s="27"/>
      <c r="L63" s="27"/>
      <c r="M63" s="27"/>
      <c r="N63" s="27"/>
      <c r="O63" s="27"/>
      <c r="P63" s="27"/>
      <c r="Q63" s="27"/>
      <c r="R63" s="27"/>
    </row>
    <row r="64" spans="1:18" s="32" customFormat="1" hidden="1" x14ac:dyDescent="0.15">
      <c r="A64" s="27"/>
      <c r="B64" s="27"/>
      <c r="C64" s="27"/>
      <c r="D64" s="59"/>
      <c r="E64" s="27"/>
      <c r="F64" s="27"/>
      <c r="G64" s="27"/>
      <c r="H64" s="27"/>
      <c r="I64" s="27"/>
      <c r="J64" s="60"/>
      <c r="K64" s="27"/>
      <c r="L64" s="27"/>
      <c r="M64" s="27"/>
      <c r="N64" s="27"/>
      <c r="O64" s="27"/>
      <c r="P64" s="27"/>
      <c r="Q64" s="27"/>
      <c r="R64" s="27"/>
    </row>
    <row r="65" spans="1:18" s="32" customFormat="1" hidden="1" x14ac:dyDescent="0.15">
      <c r="A65" s="27"/>
      <c r="B65" s="27"/>
      <c r="C65" s="27"/>
      <c r="D65" s="59"/>
      <c r="E65" s="27"/>
      <c r="F65" s="27"/>
      <c r="G65" s="27"/>
      <c r="H65" s="27"/>
      <c r="I65" s="27"/>
      <c r="J65" s="60"/>
      <c r="K65" s="27"/>
      <c r="L65" s="27"/>
      <c r="M65" s="27"/>
      <c r="N65" s="27"/>
      <c r="O65" s="27"/>
      <c r="P65" s="27"/>
      <c r="Q65" s="27"/>
      <c r="R65" s="27"/>
    </row>
    <row r="66" spans="1:18" s="32" customFormat="1" hidden="1" x14ac:dyDescent="0.15">
      <c r="A66" s="27"/>
      <c r="B66" s="27"/>
      <c r="C66" s="27"/>
      <c r="D66" s="59"/>
      <c r="E66" s="27"/>
      <c r="F66" s="27"/>
      <c r="G66" s="27"/>
      <c r="H66" s="27"/>
      <c r="I66" s="27"/>
      <c r="J66" s="60"/>
      <c r="K66" s="27"/>
      <c r="L66" s="27"/>
      <c r="M66" s="27"/>
      <c r="N66" s="27"/>
      <c r="O66" s="27"/>
      <c r="P66" s="27"/>
      <c r="Q66" s="27"/>
      <c r="R66" s="27"/>
    </row>
    <row r="67" spans="1:18" s="32" customFormat="1" hidden="1" x14ac:dyDescent="0.15">
      <c r="A67" s="27"/>
      <c r="B67" s="27"/>
      <c r="C67" s="27"/>
      <c r="D67" s="59"/>
      <c r="E67" s="27"/>
      <c r="F67" s="27"/>
      <c r="G67" s="27"/>
      <c r="H67" s="27"/>
      <c r="I67" s="27"/>
      <c r="J67" s="60"/>
      <c r="K67" s="27"/>
      <c r="L67" s="27"/>
      <c r="M67" s="27"/>
      <c r="N67" s="27"/>
      <c r="O67" s="27"/>
      <c r="P67" s="27"/>
      <c r="Q67" s="27"/>
      <c r="R67" s="27"/>
    </row>
    <row r="68" spans="1:18" ht="12.2" customHeight="1" x14ac:dyDescent="0.15"/>
    <row r="69" spans="1:18" ht="44.85" hidden="1" customHeight="1" x14ac:dyDescent="0.15"/>
    <row r="70" spans="1:18" ht="2.1" hidden="1" customHeight="1" x14ac:dyDescent="0.15"/>
  </sheetData>
  <sheetProtection password="CC0D" sheet="1" objects="1" scenarios="1" formatCells="0" selectLockedCells="1"/>
  <mergeCells count="38">
    <mergeCell ref="E36:M36"/>
    <mergeCell ref="C18:F18"/>
    <mergeCell ref="H18:M18"/>
    <mergeCell ref="E31:F31"/>
    <mergeCell ref="L31:M31"/>
    <mergeCell ref="E20:F20"/>
    <mergeCell ref="L20:M20"/>
    <mergeCell ref="E23:F23"/>
    <mergeCell ref="L23:M23"/>
    <mergeCell ref="E21:F21"/>
    <mergeCell ref="L21:M21"/>
    <mergeCell ref="E25:F25"/>
    <mergeCell ref="L25:M25"/>
    <mergeCell ref="E29:F29"/>
    <mergeCell ref="L29:M29"/>
    <mergeCell ref="E26:F26"/>
    <mergeCell ref="E11:F11"/>
    <mergeCell ref="L11:M11"/>
    <mergeCell ref="E15:F15"/>
    <mergeCell ref="L15:M15"/>
    <mergeCell ref="E34:P34"/>
    <mergeCell ref="L26:M26"/>
    <mergeCell ref="C43:P48"/>
    <mergeCell ref="B2:C2"/>
    <mergeCell ref="H17:K17"/>
    <mergeCell ref="O17:R17"/>
    <mergeCell ref="E5:I5"/>
    <mergeCell ref="L5:P5"/>
    <mergeCell ref="E7:F7"/>
    <mergeCell ref="L7:M7"/>
    <mergeCell ref="E13:F13"/>
    <mergeCell ref="L13:M13"/>
    <mergeCell ref="E27:F27"/>
    <mergeCell ref="L27:M27"/>
    <mergeCell ref="L42:O42"/>
    <mergeCell ref="E38:M38"/>
    <mergeCell ref="E9:F9"/>
    <mergeCell ref="L9:M9"/>
  </mergeCells>
  <phoneticPr fontId="2"/>
  <dataValidations count="3">
    <dataValidation type="list" allowBlank="1" showInputMessage="1" showErrorMessage="1" sqref="E15 L15" xr:uid="{00000000-0002-0000-0000-000000000000}">
      <formula1>回数</formula1>
    </dataValidation>
    <dataValidation type="whole" operator="lessThanOrEqual" allowBlank="1" showInputMessage="1" showErrorMessage="1" errorTitle="ボーナス加算額に誤りがあります！" error="ボーナス加算額合計がクレジット元金の50%を超えています。ボーナス加算額を修正してください。" sqref="L17 E17" xr:uid="{00000000-0002-0000-0000-000001000000}">
      <formula1>E11/2/E20/1000</formula1>
    </dataValidation>
    <dataValidation operator="lessThanOrEqual" allowBlank="1" showInputMessage="1" showErrorMessage="1" errorTitle="ボーナス加算額に誤りがあります！" error="ボーナス加算額合計がクレジット元金の50%を超えています。ボーナス加算額を修正してください。" sqref="F17 M17" xr:uid="{00000000-0002-0000-0000-000002000000}"/>
  </dataValidations>
  <printOptions horizontalCentered="1" verticalCentered="1"/>
  <pageMargins left="0" right="0" top="0" bottom="0" header="0" footer="0"/>
  <pageSetup paperSize="9" orientation="portrait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T38"/>
  <sheetViews>
    <sheetView showGridLines="0" showRowColHeaders="0" zoomScale="110" zoomScaleNormal="110" zoomScaleSheetLayoutView="100" workbookViewId="0">
      <selection activeCell="E1" sqref="E1"/>
    </sheetView>
  </sheetViews>
  <sheetFormatPr defaultColWidth="0" defaultRowHeight="13.5" zeroHeight="1" x14ac:dyDescent="0.15"/>
  <cols>
    <col min="1" max="1" width="5.5" customWidth="1"/>
    <col min="2" max="2" width="1.75" customWidth="1"/>
    <col min="3" max="3" width="8.875" customWidth="1"/>
    <col min="4" max="4" width="8.25" customWidth="1"/>
    <col min="5" max="5" width="5.625" customWidth="1"/>
    <col min="6" max="6" width="5.75" customWidth="1"/>
    <col min="7" max="7" width="0.375" customWidth="1"/>
    <col min="8" max="8" width="3.875" customWidth="1"/>
    <col min="9" max="9" width="4.25" customWidth="1"/>
    <col min="10" max="10" width="14.5" customWidth="1"/>
    <col min="11" max="11" width="3.25" customWidth="1"/>
    <col min="12" max="12" width="2.75" customWidth="1"/>
    <col min="13" max="13" width="5.25" customWidth="1"/>
    <col min="14" max="14" width="5.875" customWidth="1"/>
    <col min="15" max="15" width="6.25" customWidth="1"/>
    <col min="16" max="16" width="1.875" customWidth="1"/>
    <col min="17" max="17" width="6.25" customWidth="1"/>
    <col min="18" max="18" width="5.375" customWidth="1"/>
    <col min="19" max="19" width="3.875" customWidth="1"/>
    <col min="20" max="20" width="7.375" hidden="1" customWidth="1"/>
    <col min="21" max="16384" width="9" hidden="1"/>
  </cols>
  <sheetData>
    <row r="1" spans="1:19" ht="28.5" customHeight="1" x14ac:dyDescent="0.15">
      <c r="E1" s="66"/>
    </row>
    <row r="2" spans="1:19" ht="23.1" customHeight="1" x14ac:dyDescent="0.15">
      <c r="B2" s="102" t="str">
        <f>IF(入力画面!B2 = "","",入力画面!B2)</f>
        <v/>
      </c>
      <c r="C2" s="103"/>
      <c r="D2" s="103"/>
      <c r="E2" s="103"/>
      <c r="F2" s="15"/>
    </row>
    <row r="3" spans="1:19" ht="308.45" customHeight="1" x14ac:dyDescent="0.15">
      <c r="A3" s="4"/>
    </row>
    <row r="4" spans="1:19" ht="12" customHeight="1" x14ac:dyDescent="0.15">
      <c r="A4" s="4"/>
    </row>
    <row r="5" spans="1:19" ht="12" customHeight="1" x14ac:dyDescent="0.15"/>
    <row r="6" spans="1:19" ht="41.25" customHeight="1" x14ac:dyDescent="0.15">
      <c r="C6" s="8"/>
      <c r="D6" s="104" t="str">
        <f>IF(入力画面!E5="","",入力画面!E5)</f>
        <v>オリコリフォームローン
（96回から180回2.14％）</v>
      </c>
      <c r="E6" s="104"/>
      <c r="F6" s="104"/>
      <c r="G6" s="104"/>
      <c r="H6" s="104"/>
      <c r="I6" s="104"/>
      <c r="K6" s="8"/>
      <c r="L6" s="104" t="str">
        <f>IF(入力画面!L5="","",入力画面!L5)</f>
        <v>LIXILリフォームローン
（6回から84回まで2.2％）</v>
      </c>
      <c r="M6" s="104"/>
      <c r="N6" s="104"/>
      <c r="O6" s="104"/>
      <c r="P6" s="104"/>
      <c r="Q6" s="104"/>
      <c r="R6" s="10"/>
      <c r="S6" s="6"/>
    </row>
    <row r="7" spans="1:19" ht="9.75" customHeight="1" x14ac:dyDescent="0.15"/>
    <row r="8" spans="1:19" ht="22.5" customHeight="1" x14ac:dyDescent="0.15">
      <c r="D8" s="106">
        <f>入力画面!E13</f>
        <v>2.14</v>
      </c>
      <c r="E8" s="107"/>
      <c r="L8" s="108">
        <f>入力画面!L13</f>
        <v>2.2000000000000002</v>
      </c>
      <c r="M8" s="109"/>
      <c r="N8" s="109"/>
    </row>
    <row r="9" spans="1:19" ht="8.25" customHeight="1" x14ac:dyDescent="0.15"/>
    <row r="10" spans="1:19" ht="23.25" customHeight="1" x14ac:dyDescent="0.15">
      <c r="B10" s="2"/>
      <c r="C10" s="2"/>
      <c r="D10" s="105">
        <f>入力画面!E7</f>
        <v>0</v>
      </c>
      <c r="E10" s="105"/>
      <c r="F10" s="105"/>
      <c r="G10" s="105"/>
      <c r="H10" s="105"/>
      <c r="I10" s="105"/>
      <c r="J10" s="2"/>
      <c r="K10" s="2"/>
      <c r="L10" s="105">
        <f>入力画面!L7</f>
        <v>0</v>
      </c>
      <c r="M10" s="105"/>
      <c r="N10" s="105"/>
      <c r="O10" s="105"/>
      <c r="P10" s="105"/>
      <c r="Q10" s="105"/>
      <c r="R10" s="9"/>
      <c r="S10" s="2"/>
    </row>
    <row r="11" spans="1:19" ht="8.25" customHeight="1" x14ac:dyDescent="0.15"/>
    <row r="12" spans="1:19" ht="21.75" customHeight="1" x14ac:dyDescent="0.15">
      <c r="B12" s="2"/>
      <c r="C12" s="2"/>
      <c r="D12" s="105">
        <f>入力画面!E9</f>
        <v>0</v>
      </c>
      <c r="E12" s="105"/>
      <c r="F12" s="105"/>
      <c r="G12" s="105"/>
      <c r="H12" s="105"/>
      <c r="I12" s="105"/>
      <c r="J12" s="2"/>
      <c r="K12" s="2"/>
      <c r="L12" s="105">
        <f>入力画面!L9</f>
        <v>0</v>
      </c>
      <c r="M12" s="105"/>
      <c r="N12" s="105"/>
      <c r="O12" s="105"/>
      <c r="P12" s="105"/>
      <c r="Q12" s="105"/>
      <c r="R12" s="9"/>
      <c r="S12" s="2"/>
    </row>
    <row r="13" spans="1:19" ht="8.25" customHeight="1" x14ac:dyDescent="0.15"/>
    <row r="14" spans="1:19" ht="23.1" customHeight="1" x14ac:dyDescent="0.15">
      <c r="B14" s="2"/>
      <c r="C14" s="2"/>
      <c r="D14" s="105">
        <f>入力画面!E11</f>
        <v>0</v>
      </c>
      <c r="E14" s="105"/>
      <c r="F14" s="105"/>
      <c r="G14" s="105"/>
      <c r="H14" s="105"/>
      <c r="I14" s="105"/>
      <c r="J14" s="2"/>
      <c r="K14" s="2"/>
      <c r="L14" s="105">
        <f>入力画面!L11</f>
        <v>0</v>
      </c>
      <c r="M14" s="105"/>
      <c r="N14" s="105"/>
      <c r="O14" s="105"/>
      <c r="P14" s="105"/>
      <c r="Q14" s="105"/>
      <c r="R14" s="9"/>
      <c r="S14" s="2"/>
    </row>
    <row r="15" spans="1:19" ht="10.5" customHeight="1" x14ac:dyDescent="0.15"/>
    <row r="16" spans="1:19" ht="21" customHeight="1" x14ac:dyDescent="0.15">
      <c r="B16" s="2"/>
      <c r="C16" s="2"/>
      <c r="D16" s="105">
        <f>入力画面!E31</f>
        <v>0</v>
      </c>
      <c r="E16" s="105"/>
      <c r="F16" s="2"/>
      <c r="G16" s="2"/>
      <c r="H16" s="105">
        <f>入力画面!I31</f>
        <v>95</v>
      </c>
      <c r="I16" s="105"/>
      <c r="J16" s="2"/>
      <c r="K16" s="2"/>
      <c r="L16" s="105">
        <f>入力画面!L31</f>
        <v>0</v>
      </c>
      <c r="M16" s="105"/>
      <c r="N16" s="105"/>
      <c r="O16" s="2"/>
      <c r="P16" s="105">
        <f>入力画面!P31</f>
        <v>5</v>
      </c>
      <c r="Q16" s="105"/>
      <c r="R16" s="9"/>
    </row>
    <row r="17" spans="2:19" ht="8.25" customHeight="1" x14ac:dyDescent="0.15">
      <c r="B17" s="1"/>
    </row>
    <row r="18" spans="2:19" ht="22.5" customHeight="1" x14ac:dyDescent="0.15">
      <c r="B18" s="2"/>
      <c r="C18" s="2"/>
      <c r="D18" s="105">
        <f>入力画面!E29</f>
        <v>0</v>
      </c>
      <c r="E18" s="105"/>
      <c r="J18" s="2"/>
      <c r="K18" s="2"/>
      <c r="L18" s="105">
        <f>入力画面!L29</f>
        <v>0</v>
      </c>
      <c r="M18" s="105"/>
      <c r="N18" s="105"/>
    </row>
    <row r="19" spans="2:19" ht="9.75" customHeight="1" x14ac:dyDescent="0.15">
      <c r="B19" s="2"/>
      <c r="C19" s="2"/>
      <c r="D19" s="9"/>
      <c r="J19" s="2"/>
      <c r="K19" s="9"/>
      <c r="L19" s="9"/>
    </row>
    <row r="20" spans="2:19" ht="21.2" customHeight="1" x14ac:dyDescent="0.15">
      <c r="B20" s="2"/>
      <c r="C20" s="2"/>
      <c r="D20" s="65">
        <f>入力画面!E15</f>
        <v>96</v>
      </c>
      <c r="J20" s="2"/>
      <c r="K20" s="2"/>
      <c r="L20" s="105">
        <f>入力画面!L15</f>
        <v>6</v>
      </c>
      <c r="M20" s="105"/>
    </row>
    <row r="21" spans="2:19" ht="9.75" customHeight="1" x14ac:dyDescent="0.15"/>
    <row r="22" spans="2:19" ht="21" customHeight="1" x14ac:dyDescent="0.15">
      <c r="B22" s="2"/>
      <c r="C22" s="2"/>
      <c r="D22" s="105">
        <f>入力画面!E17*1000</f>
        <v>0</v>
      </c>
      <c r="E22" s="105"/>
      <c r="F22" s="2"/>
      <c r="G22" s="2"/>
      <c r="H22" s="105">
        <f>入力画面!E20</f>
        <v>16</v>
      </c>
      <c r="I22" s="105"/>
      <c r="J22" s="2"/>
      <c r="K22" s="2"/>
      <c r="L22" s="105">
        <f>入力画面!L17*1000</f>
        <v>0</v>
      </c>
      <c r="M22" s="105"/>
      <c r="N22" s="105"/>
      <c r="O22" s="2"/>
      <c r="P22" s="105">
        <f>入力画面!L20</f>
        <v>1</v>
      </c>
      <c r="Q22" s="105"/>
      <c r="R22" s="9"/>
    </row>
    <row r="23" spans="2:19" ht="9.75" customHeight="1" x14ac:dyDescent="0.15"/>
    <row r="24" spans="2:19" ht="21" customHeight="1" x14ac:dyDescent="0.15">
      <c r="B24" s="2"/>
      <c r="D24" s="115">
        <f>入力画面!E23</f>
        <v>0</v>
      </c>
      <c r="E24" s="115"/>
      <c r="F24" s="115"/>
      <c r="G24" s="115"/>
      <c r="H24" s="115"/>
      <c r="I24" s="115"/>
      <c r="J24" s="9"/>
      <c r="L24" s="114">
        <f>入力画面!L23</f>
        <v>0</v>
      </c>
      <c r="M24" s="107"/>
      <c r="N24" s="107"/>
      <c r="O24" s="107"/>
      <c r="P24" s="107"/>
      <c r="Q24" s="107"/>
    </row>
    <row r="25" spans="2:19" ht="9" customHeight="1" x14ac:dyDescent="0.15"/>
    <row r="26" spans="2:19" ht="21.75" customHeight="1" x14ac:dyDescent="0.15">
      <c r="C26" s="2"/>
      <c r="D26" s="115">
        <f>入力画面!E25</f>
        <v>0</v>
      </c>
      <c r="E26" s="107"/>
      <c r="F26" s="107"/>
      <c r="G26" s="107"/>
      <c r="H26" s="107"/>
      <c r="I26" s="107"/>
      <c r="K26" s="2"/>
      <c r="L26" s="115">
        <f>入力画面!L25</f>
        <v>0</v>
      </c>
      <c r="M26" s="107"/>
      <c r="N26" s="107"/>
      <c r="O26" s="107"/>
      <c r="P26" s="107"/>
      <c r="Q26" s="107"/>
      <c r="R26" s="9"/>
      <c r="S26" s="2"/>
    </row>
    <row r="27" spans="2:19" ht="15.75" customHeight="1" x14ac:dyDescent="0.15">
      <c r="C27" s="2"/>
      <c r="D27" s="2"/>
      <c r="E27" s="2"/>
      <c r="F27" s="2"/>
      <c r="G27" s="2"/>
      <c r="H27" s="2"/>
      <c r="K27" s="2"/>
      <c r="L27" s="2"/>
      <c r="M27" s="2"/>
      <c r="N27" s="2"/>
      <c r="O27" s="2"/>
      <c r="P27" s="2"/>
      <c r="Q27" s="2"/>
      <c r="R27" s="2"/>
      <c r="S27" s="2"/>
    </row>
    <row r="28" spans="2:19" ht="4.5" customHeight="1" x14ac:dyDescent="0.15">
      <c r="C28" s="3"/>
      <c r="D28" s="3"/>
      <c r="E28" s="3"/>
      <c r="F28" s="3"/>
      <c r="G28" s="3"/>
      <c r="H28" s="3"/>
      <c r="I28" s="3"/>
      <c r="J28" s="3"/>
      <c r="K28" s="3"/>
    </row>
    <row r="29" spans="2:19" ht="21.2" customHeight="1" x14ac:dyDescent="0.15">
      <c r="C29" s="111" t="str">
        <f>IF(入力画面!C43="","",入力画面!C43)</f>
        <v/>
      </c>
      <c r="D29" s="111"/>
      <c r="E29" s="111"/>
      <c r="F29" s="111"/>
      <c r="G29" s="111"/>
      <c r="H29" s="111"/>
      <c r="I29" s="111"/>
      <c r="J29" s="111"/>
      <c r="K29" s="7"/>
      <c r="L29" s="3"/>
      <c r="M29" s="112" t="str">
        <f>IF(入力画面!$E$34="","",入力画面!$E$34)</f>
        <v>大阪市住之江区新北島１－２－１　オスカードリーム１階</v>
      </c>
      <c r="N29" s="112"/>
      <c r="O29" s="112"/>
      <c r="P29" s="112"/>
      <c r="Q29" s="112"/>
      <c r="R29" s="112"/>
      <c r="S29" s="11"/>
    </row>
    <row r="30" spans="2:19" ht="21.2" customHeight="1" x14ac:dyDescent="0.15">
      <c r="C30" s="111"/>
      <c r="D30" s="111"/>
      <c r="E30" s="111"/>
      <c r="F30" s="111"/>
      <c r="G30" s="111"/>
      <c r="H30" s="111"/>
      <c r="I30" s="111"/>
      <c r="J30" s="111"/>
      <c r="K30" s="7"/>
      <c r="L30" s="3"/>
      <c r="M30" s="113" t="str">
        <f>IF(入力画面!$E$36="","",入力画面!$E$36)</f>
        <v>(株)プロバイス</v>
      </c>
      <c r="N30" s="113"/>
      <c r="O30" s="113"/>
      <c r="P30" s="113"/>
      <c r="Q30" s="113"/>
      <c r="R30" s="113"/>
      <c r="S30" s="12"/>
    </row>
    <row r="31" spans="2:19" ht="21" customHeight="1" x14ac:dyDescent="0.15">
      <c r="C31" s="111"/>
      <c r="D31" s="111"/>
      <c r="E31" s="111"/>
      <c r="F31" s="111"/>
      <c r="G31" s="111"/>
      <c r="H31" s="111"/>
      <c r="I31" s="111"/>
      <c r="J31" s="111"/>
      <c r="K31" s="7"/>
      <c r="L31" s="3"/>
      <c r="M31" s="110" t="str">
        <f>IF(入力画面!$E$38="","",入力画面!$E$38)</f>
        <v>06-6115-1717</v>
      </c>
      <c r="N31" s="110"/>
      <c r="O31" s="110"/>
      <c r="P31" s="110"/>
      <c r="Q31" s="110"/>
      <c r="R31" s="110"/>
      <c r="S31" s="12"/>
    </row>
    <row r="32" spans="2:19" ht="3.75" customHeight="1" x14ac:dyDescent="0.15">
      <c r="C32" s="64"/>
      <c r="D32" s="64"/>
      <c r="E32" s="64"/>
      <c r="F32" s="64"/>
      <c r="G32" s="64"/>
      <c r="H32" s="64"/>
      <c r="I32" s="64"/>
      <c r="J32" s="64"/>
      <c r="K32" s="7"/>
      <c r="L32" s="3"/>
      <c r="M32" s="63"/>
      <c r="N32" s="63"/>
      <c r="O32" s="63"/>
      <c r="P32" s="63"/>
      <c r="Q32" s="63"/>
      <c r="R32" s="63"/>
      <c r="S32" s="12"/>
    </row>
    <row r="33" spans="3:19" ht="9.75" hidden="1" customHeight="1" x14ac:dyDescent="0.15">
      <c r="C33" s="64"/>
      <c r="D33" s="64"/>
      <c r="E33" s="64"/>
      <c r="F33" s="64"/>
      <c r="G33" s="64"/>
      <c r="H33" s="64"/>
      <c r="I33" s="64"/>
      <c r="J33" s="64"/>
      <c r="K33" s="7"/>
      <c r="L33" s="3"/>
      <c r="M33" s="63"/>
      <c r="N33" s="63"/>
      <c r="O33" s="63"/>
      <c r="P33" s="63"/>
      <c r="Q33" s="63"/>
      <c r="R33" s="63"/>
      <c r="S33" s="12"/>
    </row>
    <row r="34" spans="3:19" ht="21.75" customHeight="1" x14ac:dyDescent="0.15">
      <c r="C34" s="14"/>
      <c r="D34" s="14"/>
      <c r="E34" s="14"/>
      <c r="F34" s="14"/>
      <c r="G34" s="14"/>
      <c r="H34" s="14"/>
      <c r="I34" s="14"/>
      <c r="J34" s="14"/>
      <c r="K34" s="7"/>
      <c r="L34" s="3"/>
      <c r="M34" s="13"/>
      <c r="N34" s="13"/>
      <c r="O34" s="13"/>
      <c r="P34" s="13"/>
      <c r="Q34" s="13"/>
      <c r="R34" s="13"/>
      <c r="S34" s="12"/>
    </row>
    <row r="35" spans="3:19" ht="9.75" hidden="1" customHeight="1" x14ac:dyDescent="0.15">
      <c r="C35" s="14"/>
      <c r="D35" s="14"/>
      <c r="E35" s="14"/>
      <c r="F35" s="14"/>
      <c r="G35" s="14"/>
      <c r="H35" s="14"/>
      <c r="I35" s="14"/>
      <c r="J35" s="14"/>
      <c r="K35" s="7"/>
      <c r="L35" s="3"/>
      <c r="M35" s="13"/>
      <c r="N35" s="13"/>
      <c r="O35" s="13"/>
      <c r="P35" s="13"/>
      <c r="Q35" s="13"/>
      <c r="R35" s="13"/>
      <c r="S35" s="12"/>
    </row>
    <row r="36" spans="3:19" ht="12" hidden="1" customHeight="1" x14ac:dyDescent="0.15">
      <c r="C36" s="14"/>
      <c r="D36" s="14"/>
      <c r="E36" s="14"/>
      <c r="F36" s="14"/>
      <c r="G36" s="14"/>
      <c r="H36" s="14"/>
      <c r="I36" s="14"/>
      <c r="J36" s="14"/>
      <c r="K36" s="7"/>
      <c r="L36" s="3"/>
      <c r="M36" s="13"/>
      <c r="N36" s="13"/>
      <c r="O36" s="13"/>
      <c r="P36" s="13"/>
      <c r="Q36" s="13"/>
      <c r="R36" s="13"/>
      <c r="S36" s="12"/>
    </row>
    <row r="37" spans="3:19" ht="18.75" hidden="1" customHeight="1" x14ac:dyDescent="0.15">
      <c r="C37" s="3"/>
      <c r="D37" s="3"/>
      <c r="E37" s="5"/>
      <c r="F37" s="5"/>
      <c r="G37" s="5"/>
      <c r="H37" s="5"/>
      <c r="I37" s="5"/>
      <c r="J37" s="5"/>
      <c r="K37" s="5"/>
      <c r="L37" s="3"/>
    </row>
    <row r="38" spans="3:19" ht="43.5" hidden="1" customHeight="1" x14ac:dyDescent="0.15"/>
  </sheetData>
  <sheetProtection password="CC0D" sheet="1" objects="1" scenarios="1" formatCells="0" formatColumns="0" formatRows="0" selectLockedCells="1"/>
  <mergeCells count="30">
    <mergeCell ref="M31:R31"/>
    <mergeCell ref="C29:J31"/>
    <mergeCell ref="M29:R29"/>
    <mergeCell ref="P16:Q16"/>
    <mergeCell ref="D18:E18"/>
    <mergeCell ref="L18:N18"/>
    <mergeCell ref="M30:R30"/>
    <mergeCell ref="P22:Q22"/>
    <mergeCell ref="L22:N22"/>
    <mergeCell ref="D22:E22"/>
    <mergeCell ref="L24:Q24"/>
    <mergeCell ref="L26:Q26"/>
    <mergeCell ref="D24:I24"/>
    <mergeCell ref="D26:I26"/>
    <mergeCell ref="B2:E2"/>
    <mergeCell ref="D6:I6"/>
    <mergeCell ref="L6:Q6"/>
    <mergeCell ref="H22:I22"/>
    <mergeCell ref="L20:M20"/>
    <mergeCell ref="H16:I16"/>
    <mergeCell ref="L10:Q10"/>
    <mergeCell ref="L12:Q12"/>
    <mergeCell ref="D10:I10"/>
    <mergeCell ref="D12:I12"/>
    <mergeCell ref="L16:N16"/>
    <mergeCell ref="D8:E8"/>
    <mergeCell ref="L8:N8"/>
    <mergeCell ref="D14:I14"/>
    <mergeCell ref="D16:E16"/>
    <mergeCell ref="L14:Q14"/>
  </mergeCells>
  <phoneticPr fontId="2"/>
  <printOptions horizontalCentered="1" verticalCentered="1"/>
  <pageMargins left="0.17" right="0" top="0" bottom="0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>
      <selection activeCell="A5" sqref="A5:IV5"/>
    </sheetView>
  </sheetViews>
  <sheetFormatPr defaultColWidth="8.875" defaultRowHeight="13.5" x14ac:dyDescent="0.15"/>
  <sheetData>
    <row r="1" spans="1:1" x14ac:dyDescent="0.15">
      <c r="A1" t="s">
        <v>20</v>
      </c>
    </row>
    <row r="2" spans="1:1" x14ac:dyDescent="0.15">
      <c r="A2">
        <v>6</v>
      </c>
    </row>
    <row r="3" spans="1:1" x14ac:dyDescent="0.15">
      <c r="A3">
        <v>12</v>
      </c>
    </row>
    <row r="4" spans="1:1" x14ac:dyDescent="0.15">
      <c r="A4">
        <v>18</v>
      </c>
    </row>
    <row r="5" spans="1:1" x14ac:dyDescent="0.15">
      <c r="A5">
        <v>24</v>
      </c>
    </row>
    <row r="6" spans="1:1" x14ac:dyDescent="0.15">
      <c r="A6">
        <v>30</v>
      </c>
    </row>
    <row r="7" spans="1:1" x14ac:dyDescent="0.15">
      <c r="A7">
        <v>36</v>
      </c>
    </row>
    <row r="8" spans="1:1" x14ac:dyDescent="0.15">
      <c r="A8">
        <v>42</v>
      </c>
    </row>
    <row r="9" spans="1:1" x14ac:dyDescent="0.15">
      <c r="A9">
        <v>48</v>
      </c>
    </row>
    <row r="10" spans="1:1" x14ac:dyDescent="0.15">
      <c r="A10">
        <v>54</v>
      </c>
    </row>
    <row r="11" spans="1:1" x14ac:dyDescent="0.15">
      <c r="A11">
        <v>60</v>
      </c>
    </row>
    <row r="12" spans="1:1" x14ac:dyDescent="0.15">
      <c r="A12">
        <v>66</v>
      </c>
    </row>
    <row r="13" spans="1:1" x14ac:dyDescent="0.15">
      <c r="A13">
        <v>72</v>
      </c>
    </row>
    <row r="14" spans="1:1" x14ac:dyDescent="0.15">
      <c r="A14">
        <v>78</v>
      </c>
    </row>
    <row r="15" spans="1:1" x14ac:dyDescent="0.15">
      <c r="A15">
        <v>84</v>
      </c>
    </row>
    <row r="16" spans="1:1" x14ac:dyDescent="0.15">
      <c r="A16">
        <v>90</v>
      </c>
    </row>
    <row r="17" spans="1:1" x14ac:dyDescent="0.15">
      <c r="A17">
        <v>96</v>
      </c>
    </row>
    <row r="18" spans="1:1" x14ac:dyDescent="0.15">
      <c r="A18">
        <v>102</v>
      </c>
    </row>
    <row r="19" spans="1:1" x14ac:dyDescent="0.15">
      <c r="A19">
        <v>108</v>
      </c>
    </row>
    <row r="20" spans="1:1" x14ac:dyDescent="0.15">
      <c r="A20">
        <v>114</v>
      </c>
    </row>
    <row r="21" spans="1:1" x14ac:dyDescent="0.15">
      <c r="A21">
        <v>120</v>
      </c>
    </row>
    <row r="22" spans="1:1" x14ac:dyDescent="0.15">
      <c r="A22">
        <v>132</v>
      </c>
    </row>
    <row r="23" spans="1:1" x14ac:dyDescent="0.15">
      <c r="A23">
        <v>144</v>
      </c>
    </row>
    <row r="24" spans="1:1" x14ac:dyDescent="0.15">
      <c r="A24">
        <v>156</v>
      </c>
    </row>
    <row r="25" spans="1:1" x14ac:dyDescent="0.15">
      <c r="A25">
        <v>168</v>
      </c>
    </row>
    <row r="26" spans="1:1" x14ac:dyDescent="0.15">
      <c r="A26">
        <v>180</v>
      </c>
    </row>
  </sheetData>
  <phoneticPr fontId="2"/>
  <pageMargins left="0.75" right="0.75" top="1" bottom="1" header="0.51200000000000001" footer="0.51200000000000001"/>
  <pageSetup paperSize="9" orientation="portrait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入力画面</vt:lpstr>
      <vt:lpstr>お支払いプラン</vt:lpstr>
      <vt:lpstr>リスト</vt:lpstr>
      <vt:lpstr>お支払いプラン!Print_Area</vt:lpstr>
      <vt:lpstr>入力画面!Print_Area</vt:lpstr>
      <vt:lpstr>回数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株式会社オリエントコーポレーション</dc:creator>
  <cp:lastModifiedBy>浅井貴子</cp:lastModifiedBy>
  <cp:lastPrinted>2023-06-20T01:39:19Z</cp:lastPrinted>
  <dcterms:created xsi:type="dcterms:W3CDTF">2007-06-07T03:18:25Z</dcterms:created>
  <dcterms:modified xsi:type="dcterms:W3CDTF">2023-06-20T06:12:43Z</dcterms:modified>
</cp:coreProperties>
</file>